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465" windowWidth="8445" windowHeight="151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J16" authorId="0">
      <text>
        <r>
          <rPr>
            <sz val="9"/>
            <rFont val="Tahoma"/>
            <family val="0"/>
          </rPr>
          <t xml:space="preserve">Includes £93k restricted funds, 'Invest to Save'
</t>
        </r>
      </text>
    </comment>
    <comment ref="J23" authorId="0">
      <text>
        <r>
          <rPr>
            <sz val="9"/>
            <rFont val="Tahoma"/>
            <family val="2"/>
          </rPr>
          <t>The revenue GIA figure is the figure in English Heritage's allocation letter, and ties to the PEOWPS / RAB figures.</t>
        </r>
      </text>
    </comment>
  </commentList>
</comments>
</file>

<file path=xl/sharedStrings.xml><?xml version="1.0" encoding="utf-8"?>
<sst xmlns="http://schemas.openxmlformats.org/spreadsheetml/2006/main" count="87" uniqueCount="64">
  <si>
    <t xml:space="preserve"> </t>
  </si>
  <si>
    <t>2008/09</t>
  </si>
  <si>
    <t>2009/10</t>
  </si>
  <si>
    <t>British Museum</t>
  </si>
  <si>
    <t>Horniman Museum</t>
  </si>
  <si>
    <t>National Museums Liverpool</t>
  </si>
  <si>
    <t>National Museum of Science and Industry</t>
  </si>
  <si>
    <t>National Portrait Gallery</t>
  </si>
  <si>
    <t>Natural History Museum</t>
  </si>
  <si>
    <t>Royal Armouries</t>
  </si>
  <si>
    <t>Sir John Soane's Museum</t>
  </si>
  <si>
    <t>Victoria and Albert Museum</t>
  </si>
  <si>
    <t>Wallace Collection</t>
  </si>
  <si>
    <t>Grand Total</t>
  </si>
  <si>
    <t>Grand Total (Excluding donated objects)</t>
  </si>
  <si>
    <t>of which donated objects</t>
  </si>
  <si>
    <t>Notes</t>
  </si>
  <si>
    <t>Percent of Fundraising to Grant-in-Aid</t>
  </si>
  <si>
    <t>Total Income</t>
  </si>
  <si>
    <t>N/A</t>
  </si>
  <si>
    <t>Museum Annual Statutory Accounts</t>
  </si>
  <si>
    <t>English Heritage Annual Report and Accounts</t>
  </si>
  <si>
    <t>British Library Annual Report and Accounts</t>
  </si>
  <si>
    <t xml:space="preserve">ACE Regularly Funded Organisation annual submission </t>
  </si>
  <si>
    <t>ACE Annual Review</t>
  </si>
  <si>
    <t>BFI Annual Report and Financial Statements</t>
  </si>
  <si>
    <t>British Library</t>
  </si>
  <si>
    <r>
      <t>Geffrye Museum</t>
    </r>
    <r>
      <rPr>
        <vertAlign val="superscript"/>
        <sz val="12"/>
        <color indexed="21"/>
        <rFont val="Calibri"/>
        <family val="2"/>
      </rPr>
      <t>1</t>
    </r>
  </si>
  <si>
    <t>N/A = Not Available</t>
  </si>
  <si>
    <r>
      <t>Imperial War Museum</t>
    </r>
    <r>
      <rPr>
        <vertAlign val="superscript"/>
        <sz val="12"/>
        <color indexed="21"/>
        <rFont val="Calibri"/>
        <family val="2"/>
      </rPr>
      <t xml:space="preserve">2 3 </t>
    </r>
  </si>
  <si>
    <t>2 The increase in contributed income between 2008/09 and 2009/10 reflects the impact of a major philanthropic donation of £5m from Lord Ashcroft, KCMG.</t>
  </si>
  <si>
    <r>
      <t>Museum of Science and Industry in Manchester</t>
    </r>
    <r>
      <rPr>
        <vertAlign val="superscript"/>
        <sz val="12"/>
        <color indexed="21"/>
        <rFont val="Calibri"/>
        <family val="2"/>
      </rPr>
      <t>4</t>
    </r>
  </si>
  <si>
    <t>4 The MOSI collection is considered to be inalienable, no past valuation is attempted whether for purchased or donated objects and no amount is included for collections acquired.</t>
  </si>
  <si>
    <t>5 The National Gallery Fundraising total includes sponsorship, although this is recorded as trading income in their statutory accounts.</t>
  </si>
  <si>
    <t>6 The National Gallery does not have a membership scheme for individuals, but their fundraising total does include income from their corporate membership scheme.</t>
  </si>
  <si>
    <r>
      <t>National Gallery</t>
    </r>
    <r>
      <rPr>
        <vertAlign val="superscript"/>
        <sz val="12"/>
        <color indexed="21"/>
        <rFont val="Calibri"/>
        <family val="2"/>
      </rPr>
      <t>5 6</t>
    </r>
  </si>
  <si>
    <t>£(000)</t>
  </si>
  <si>
    <t>Sources</t>
  </si>
  <si>
    <t>Total amount of charitable giving to DCMS-funded cultural institutions, and as a ratio to DCMS grant-in-aid received.</t>
  </si>
  <si>
    <t>3 The Museum has launched a major capital campaign to support the redevelopment of its flagship branch, IWM London, and this will seek to build levels of philanthropic support during 2011/12 and beyond.</t>
  </si>
  <si>
    <t>2010/11</t>
  </si>
  <si>
    <t>7 National Maritime Museum contributed income includes £14,577k from the Sammy Ofer Foundation used to fund the development of the Sammy Ofer Wing (opened July 2011).</t>
  </si>
  <si>
    <r>
      <t>National Maritime Museum</t>
    </r>
    <r>
      <rPr>
        <vertAlign val="superscript"/>
        <sz val="12"/>
        <color indexed="21"/>
        <rFont val="Calibri"/>
        <family val="2"/>
      </rPr>
      <t>7 8</t>
    </r>
  </si>
  <si>
    <r>
      <t>Tate Gallery</t>
    </r>
    <r>
      <rPr>
        <vertAlign val="superscript"/>
        <sz val="12"/>
        <color indexed="21"/>
        <rFont val="Calibri"/>
        <family val="2"/>
      </rPr>
      <t>9</t>
    </r>
  </si>
  <si>
    <t>10 EU funding has been excluded for English Heritage, and no grants from connected charities have been included either.</t>
  </si>
  <si>
    <t>11  English Heritage other non-government non-capital grants are included within "Contributed Income" total.</t>
  </si>
  <si>
    <t>12 The 2009/10 figure for English Heritage DCMS Grant in Aid included nil (2009: £500,000), for relocation costs deriving from the surrender of the lease on the previous London Headquarters building.</t>
  </si>
  <si>
    <t>13 The RFO Annual Submission figures are from the full samples in 2008/09 and 2009/10. Any changes between years could be as a result of changes to the number of RFOs or the number of RFOs reporting their figures.</t>
  </si>
  <si>
    <t>14 Regularly Funded Organisations do not easily identify donations which were donated objects, but these have been included within their total fundraising amount.</t>
  </si>
  <si>
    <t>15 Arts Council England statutory account record donated objects as a movement on the donated asset reserve.</t>
  </si>
  <si>
    <r>
      <t>English Heritage</t>
    </r>
    <r>
      <rPr>
        <vertAlign val="superscript"/>
        <sz val="12"/>
        <color indexed="21"/>
        <rFont val="Calibri"/>
        <family val="2"/>
      </rPr>
      <t xml:space="preserve"> 10 11 12</t>
    </r>
  </si>
  <si>
    <r>
      <t>Arts Council England Regularly Funded Organisations</t>
    </r>
    <r>
      <rPr>
        <vertAlign val="superscript"/>
        <sz val="12"/>
        <color indexed="21"/>
        <rFont val="Calibri"/>
        <family val="2"/>
      </rPr>
      <t>13 14</t>
    </r>
  </si>
  <si>
    <t>9 Grant in Aid received by Tate during 2009/10 amounted to £61,385,000, whereas only £53,954,000 has been recognised in Tate’s accounts. National Galleries of Scotland benefited to the amount of £6,480,000 as the total consideration paid for ARTIST ROOMS resulted in a 50% share being owned by both Tate and National Galleries of Scotland.</t>
  </si>
  <si>
    <t>1 Donated objects were immaterial for the Geffrye Museum in 2008/09, 2009/10 and 2010/11.</t>
  </si>
  <si>
    <t>8 National Maritime Museum Grant-in-Aid and Total Income excludes funding of £249k for National Historic Ships Committee. (*Revision. Total income now excludes £257k from NHSC in 2008/09 and 2009/10).</t>
  </si>
  <si>
    <r>
      <t>Arts Council England</t>
    </r>
    <r>
      <rPr>
        <vertAlign val="superscript"/>
        <sz val="12"/>
        <color indexed="21"/>
        <rFont val="Calibri"/>
        <family val="2"/>
      </rPr>
      <t>15 16</t>
    </r>
  </si>
  <si>
    <r>
      <t>British Film Institute</t>
    </r>
    <r>
      <rPr>
        <vertAlign val="superscript"/>
        <sz val="12"/>
        <color indexed="21"/>
        <rFont val="Calibri"/>
        <family val="2"/>
      </rPr>
      <t>17 18</t>
    </r>
  </si>
  <si>
    <r>
      <t>Total Fundraising/Contributed Income</t>
    </r>
    <r>
      <rPr>
        <b/>
        <vertAlign val="superscript"/>
        <sz val="11"/>
        <color indexed="8"/>
        <rFont val="Calibri"/>
        <family val="2"/>
      </rPr>
      <t>19</t>
    </r>
  </si>
  <si>
    <r>
      <t>Total DCMS Grant-in-Aid</t>
    </r>
    <r>
      <rPr>
        <b/>
        <vertAlign val="superscript"/>
        <sz val="11"/>
        <color indexed="8"/>
        <rFont val="Calibri"/>
        <family val="2"/>
      </rPr>
      <t>20</t>
    </r>
  </si>
  <si>
    <t>17 The BFI attempts no past valuation for purchased or donated objects and no amount is included for donated memorabilia acquired in the balance sheet.</t>
  </si>
  <si>
    <t>18 2008/09 and 2009/10 fundraising totals have been revised to include freely-given donations and membership income.</t>
  </si>
  <si>
    <t>19 The definition for "Total Fundraising/Contributed Income" can be found in the technical annex in the report.</t>
  </si>
  <si>
    <t>20 The DCMS Grant-in-Aid figure is taken from the DCMS internal accounting system which reports the actual Grant-in-Aid sponsored bodies received.  This excludes other public funding.</t>
  </si>
  <si>
    <t>16 Arts Council England's GiA includes £1m consolidation adjustment for ARTCO (a 100% owned subsidiary of the Arts Council).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</si>
</sst>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#,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21"/>
      <name val="Calibri"/>
      <family val="2"/>
    </font>
    <font>
      <vertAlign val="superscript"/>
      <sz val="12"/>
      <color indexed="21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8" tint="-0.499969989061355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0" fillId="5" borderId="0" xfId="55" applyNumberFormat="1" applyFont="1" applyFill="1" applyAlignment="1">
      <alignment wrapText="1"/>
      <protection/>
    </xf>
    <xf numFmtId="3" fontId="50" fillId="33" borderId="0" xfId="55" applyNumberFormat="1" applyFont="1" applyFill="1" applyAlignment="1">
      <alignment wrapText="1"/>
      <protection/>
    </xf>
    <xf numFmtId="0" fontId="49" fillId="0" borderId="10" xfId="0" applyFont="1" applyBorder="1" applyAlignment="1">
      <alignment/>
    </xf>
    <xf numFmtId="0" fontId="51" fillId="34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164" fontId="43" fillId="5" borderId="10" xfId="59" applyNumberFormat="1" applyFont="1" applyFill="1" applyBorder="1" applyAlignment="1">
      <alignment/>
    </xf>
    <xf numFmtId="164" fontId="43" fillId="5" borderId="0" xfId="59" applyNumberFormat="1" applyFont="1" applyFill="1" applyBorder="1" applyAlignment="1">
      <alignment/>
    </xf>
    <xf numFmtId="164" fontId="43" fillId="33" borderId="10" xfId="59" applyNumberFormat="1" applyFont="1" applyFill="1" applyBorder="1" applyAlignment="1">
      <alignment/>
    </xf>
    <xf numFmtId="164" fontId="43" fillId="33" borderId="0" xfId="59" applyNumberFormat="1" applyFont="1" applyFill="1" applyBorder="1" applyAlignment="1">
      <alignment/>
    </xf>
    <xf numFmtId="164" fontId="51" fillId="34" borderId="10" xfId="59" applyNumberFormat="1" applyFont="1" applyFill="1" applyBorder="1" applyAlignment="1">
      <alignment/>
    </xf>
    <xf numFmtId="164" fontId="51" fillId="34" borderId="0" xfId="59" applyNumberFormat="1" applyFont="1" applyFill="1" applyBorder="1" applyAlignment="1">
      <alignment/>
    </xf>
    <xf numFmtId="0" fontId="53" fillId="0" borderId="0" xfId="0" applyFont="1" applyAlignment="1">
      <alignment/>
    </xf>
    <xf numFmtId="165" fontId="50" fillId="5" borderId="10" xfId="55" applyNumberFormat="1" applyFont="1" applyFill="1" applyBorder="1" applyAlignment="1">
      <alignment wrapText="1"/>
      <protection/>
    </xf>
    <xf numFmtId="165" fontId="50" fillId="5" borderId="0" xfId="55" applyNumberFormat="1" applyFont="1" applyFill="1" applyBorder="1" applyAlignment="1">
      <alignment wrapText="1"/>
      <protection/>
    </xf>
    <xf numFmtId="165" fontId="50" fillId="33" borderId="10" xfId="55" applyNumberFormat="1" applyFont="1" applyFill="1" applyBorder="1" applyAlignment="1">
      <alignment horizontal="right" wrapText="1"/>
      <protection/>
    </xf>
    <xf numFmtId="165" fontId="50" fillId="33" borderId="0" xfId="55" applyNumberFormat="1" applyFont="1" applyFill="1" applyAlignment="1">
      <alignment horizontal="right" wrapText="1"/>
      <protection/>
    </xf>
    <xf numFmtId="165" fontId="50" fillId="33" borderId="0" xfId="55" applyNumberFormat="1" applyFont="1" applyFill="1" applyBorder="1" applyAlignment="1">
      <alignment horizontal="right" wrapText="1"/>
      <protection/>
    </xf>
    <xf numFmtId="165" fontId="50" fillId="5" borderId="10" xfId="55" applyNumberFormat="1" applyFont="1" applyFill="1" applyBorder="1" applyAlignment="1">
      <alignment horizontal="right" wrapText="1"/>
      <protection/>
    </xf>
    <xf numFmtId="165" fontId="50" fillId="5" borderId="0" xfId="55" applyNumberFormat="1" applyFont="1" applyFill="1" applyBorder="1" applyAlignment="1">
      <alignment horizontal="right" wrapText="1"/>
      <protection/>
    </xf>
    <xf numFmtId="165" fontId="49" fillId="5" borderId="10" xfId="0" applyNumberFormat="1" applyFont="1" applyFill="1" applyBorder="1" applyAlignment="1">
      <alignment/>
    </xf>
    <xf numFmtId="165" fontId="49" fillId="5" borderId="0" xfId="0" applyNumberFormat="1" applyFont="1" applyFill="1" applyBorder="1" applyAlignment="1">
      <alignment/>
    </xf>
    <xf numFmtId="165" fontId="50" fillId="33" borderId="10" xfId="55" applyNumberFormat="1" applyFont="1" applyFill="1" applyBorder="1" applyAlignment="1">
      <alignment wrapText="1"/>
      <protection/>
    </xf>
    <xf numFmtId="165" fontId="50" fillId="33" borderId="0" xfId="55" applyNumberFormat="1" applyFont="1" applyFill="1" applyBorder="1" applyAlignment="1">
      <alignment wrapText="1"/>
      <protection/>
    </xf>
    <xf numFmtId="165" fontId="49" fillId="5" borderId="10" xfId="0" applyNumberFormat="1" applyFont="1" applyFill="1" applyBorder="1" applyAlignment="1">
      <alignment/>
    </xf>
    <xf numFmtId="165" fontId="49" fillId="5" borderId="0" xfId="0" applyNumberFormat="1" applyFont="1" applyFill="1" applyBorder="1" applyAlignment="1">
      <alignment/>
    </xf>
    <xf numFmtId="165" fontId="49" fillId="0" borderId="1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49" fillId="0" borderId="0" xfId="0" applyNumberFormat="1" applyFont="1" applyBorder="1" applyAlignment="1">
      <alignment/>
    </xf>
    <xf numFmtId="165" fontId="51" fillId="34" borderId="10" xfId="0" applyNumberFormat="1" applyFont="1" applyFill="1" applyBorder="1" applyAlignment="1">
      <alignment/>
    </xf>
    <xf numFmtId="165" fontId="51" fillId="34" borderId="0" xfId="0" applyNumberFormat="1" applyFont="1" applyFill="1" applyAlignment="1">
      <alignment/>
    </xf>
    <xf numFmtId="165" fontId="51" fillId="34" borderId="0" xfId="0" applyNumberFormat="1" applyFont="1" applyFill="1" applyBorder="1" applyAlignment="1">
      <alignment/>
    </xf>
    <xf numFmtId="0" fontId="50" fillId="33" borderId="10" xfId="55" applyNumberFormat="1" applyFont="1" applyFill="1" applyBorder="1" applyAlignment="1">
      <alignment horizontal="right" wrapText="1"/>
      <protection/>
    </xf>
    <xf numFmtId="0" fontId="50" fillId="5" borderId="10" xfId="55" applyNumberFormat="1" applyFont="1" applyFill="1" applyBorder="1" applyAlignment="1">
      <alignment horizontal="right" wrapText="1"/>
      <protection/>
    </xf>
    <xf numFmtId="0" fontId="50" fillId="5" borderId="0" xfId="55" applyNumberFormat="1" applyFont="1" applyFill="1" applyBorder="1" applyAlignment="1">
      <alignment horizontal="right" wrapText="1"/>
      <protection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165" fontId="50" fillId="5" borderId="13" xfId="55" applyNumberFormat="1" applyFont="1" applyFill="1" applyBorder="1" applyAlignment="1">
      <alignment wrapText="1"/>
      <protection/>
    </xf>
    <xf numFmtId="165" fontId="50" fillId="33" borderId="13" xfId="55" applyNumberFormat="1" applyFont="1" applyFill="1" applyBorder="1" applyAlignment="1">
      <alignment horizontal="right" wrapText="1"/>
      <protection/>
    </xf>
    <xf numFmtId="0" fontId="52" fillId="0" borderId="0" xfId="0" applyFont="1" applyAlignment="1">
      <alignment wrapText="1"/>
    </xf>
    <xf numFmtId="0" fontId="50" fillId="33" borderId="0" xfId="55" applyNumberFormat="1" applyFont="1" applyFill="1" applyBorder="1" applyAlignment="1">
      <alignment horizontal="right" wrapText="1"/>
      <protection/>
    </xf>
    <xf numFmtId="1" fontId="49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1.00390625" style="0" customWidth="1"/>
    <col min="2" max="7" width="10.50390625" style="0" customWidth="1"/>
    <col min="8" max="10" width="9.875" style="0" customWidth="1"/>
    <col min="11" max="13" width="10.50390625" style="0" customWidth="1"/>
    <col min="14" max="16" width="11.25390625" style="0" customWidth="1"/>
  </cols>
  <sheetData>
    <row r="1" spans="1:13" ht="18.7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49"/>
      <c r="L1" s="2"/>
      <c r="M1" s="2"/>
    </row>
    <row r="2" spans="1:13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7.25">
      <c r="A3" s="38"/>
      <c r="B3" s="53" t="s">
        <v>57</v>
      </c>
      <c r="C3" s="54"/>
      <c r="D3" s="55"/>
      <c r="E3" s="59" t="s">
        <v>15</v>
      </c>
      <c r="F3" s="54"/>
      <c r="G3" s="55"/>
      <c r="H3" s="53" t="s">
        <v>58</v>
      </c>
      <c r="I3" s="54"/>
      <c r="J3" s="55"/>
      <c r="K3" s="53" t="s">
        <v>18</v>
      </c>
      <c r="L3" s="54"/>
      <c r="M3" s="55"/>
      <c r="N3" s="53" t="s">
        <v>17</v>
      </c>
      <c r="O3" s="54"/>
      <c r="P3" s="57"/>
    </row>
    <row r="4" spans="1:16" ht="15">
      <c r="A4" s="38"/>
      <c r="B4" s="56" t="s">
        <v>36</v>
      </c>
      <c r="C4" s="54"/>
      <c r="D4" s="55"/>
      <c r="E4" s="56" t="s">
        <v>36</v>
      </c>
      <c r="F4" s="54"/>
      <c r="G4" s="55"/>
      <c r="H4" s="56" t="s">
        <v>36</v>
      </c>
      <c r="I4" s="54"/>
      <c r="J4" s="55"/>
      <c r="K4" s="56" t="s">
        <v>36</v>
      </c>
      <c r="L4" s="54"/>
      <c r="M4" s="55"/>
      <c r="N4" s="58"/>
      <c r="O4" s="52"/>
      <c r="P4" s="42"/>
    </row>
    <row r="5" spans="1:16" ht="15">
      <c r="A5" s="39"/>
      <c r="B5" s="40" t="s">
        <v>1</v>
      </c>
      <c r="C5" s="41" t="s">
        <v>2</v>
      </c>
      <c r="D5" s="41" t="s">
        <v>40</v>
      </c>
      <c r="E5" s="40" t="s">
        <v>1</v>
      </c>
      <c r="F5" s="41" t="s">
        <v>2</v>
      </c>
      <c r="G5" s="41" t="s">
        <v>40</v>
      </c>
      <c r="H5" s="40" t="s">
        <v>1</v>
      </c>
      <c r="I5" s="41" t="s">
        <v>2</v>
      </c>
      <c r="J5" s="41" t="s">
        <v>40</v>
      </c>
      <c r="K5" s="40" t="s">
        <v>1</v>
      </c>
      <c r="L5" s="41" t="s">
        <v>2</v>
      </c>
      <c r="M5" s="41" t="s">
        <v>40</v>
      </c>
      <c r="N5" s="40" t="s">
        <v>1</v>
      </c>
      <c r="O5" s="41" t="s">
        <v>2</v>
      </c>
      <c r="P5" s="41" t="s">
        <v>40</v>
      </c>
    </row>
    <row r="6" spans="1:16" ht="15.75">
      <c r="A6" s="3" t="s">
        <v>3</v>
      </c>
      <c r="B6" s="16">
        <v>8955000</v>
      </c>
      <c r="C6" s="17">
        <v>13555000</v>
      </c>
      <c r="D6" s="17">
        <v>14703000</v>
      </c>
      <c r="E6" s="16">
        <v>1285000</v>
      </c>
      <c r="F6" s="17">
        <v>2218000</v>
      </c>
      <c r="G6" s="17">
        <v>3987000</v>
      </c>
      <c r="H6" s="16">
        <v>50943000</v>
      </c>
      <c r="I6" s="17">
        <v>48348000</v>
      </c>
      <c r="J6" s="17">
        <v>46343000</v>
      </c>
      <c r="K6" s="16">
        <v>84465000</v>
      </c>
      <c r="L6" s="17">
        <v>85575000</v>
      </c>
      <c r="M6" s="17">
        <v>95091000</v>
      </c>
      <c r="N6" s="9">
        <f aca="true" t="shared" si="0" ref="N6:N19">B6/H6</f>
        <v>0.17578470054767092</v>
      </c>
      <c r="O6" s="10">
        <f aca="true" t="shared" si="1" ref="O6:O19">C6/I6</f>
        <v>0.28036320013237365</v>
      </c>
      <c r="P6" s="10">
        <f>D6/J6</f>
        <v>0.3172647433269318</v>
      </c>
    </row>
    <row r="7" spans="1:16" ht="18">
      <c r="A7" s="4" t="s">
        <v>27</v>
      </c>
      <c r="B7" s="18">
        <v>22532</v>
      </c>
      <c r="C7" s="19">
        <v>37104</v>
      </c>
      <c r="D7" s="19">
        <v>23020</v>
      </c>
      <c r="E7" s="35">
        <v>0</v>
      </c>
      <c r="F7" s="48">
        <v>0</v>
      </c>
      <c r="G7" s="48">
        <v>0</v>
      </c>
      <c r="H7" s="18">
        <v>1748000</v>
      </c>
      <c r="I7" s="20">
        <v>1791000</v>
      </c>
      <c r="J7" s="20">
        <v>1773000</v>
      </c>
      <c r="K7" s="18">
        <v>2955194</v>
      </c>
      <c r="L7" s="19">
        <v>2832232</v>
      </c>
      <c r="M7" s="19">
        <v>3161661</v>
      </c>
      <c r="N7" s="11">
        <f t="shared" si="0"/>
        <v>0.012890160183066362</v>
      </c>
      <c r="O7" s="12">
        <f t="shared" si="1"/>
        <v>0.020716917922948073</v>
      </c>
      <c r="P7" s="12">
        <f>D7/J7</f>
        <v>0.012983643542019177</v>
      </c>
    </row>
    <row r="8" spans="1:16" ht="15.75">
      <c r="A8" s="3" t="s">
        <v>4</v>
      </c>
      <c r="B8" s="16">
        <v>377098</v>
      </c>
      <c r="C8" s="17">
        <v>198539</v>
      </c>
      <c r="D8" s="17">
        <v>290952</v>
      </c>
      <c r="E8" s="16">
        <v>8000</v>
      </c>
      <c r="F8" s="17">
        <v>13500</v>
      </c>
      <c r="G8" s="17">
        <v>2215</v>
      </c>
      <c r="H8" s="16">
        <v>4757000</v>
      </c>
      <c r="I8" s="17">
        <v>4566000</v>
      </c>
      <c r="J8" s="17">
        <v>4518000</v>
      </c>
      <c r="K8" s="16">
        <v>6173697</v>
      </c>
      <c r="L8" s="17">
        <v>5917706</v>
      </c>
      <c r="M8" s="17">
        <v>6503141</v>
      </c>
      <c r="N8" s="9">
        <f t="shared" si="0"/>
        <v>0.07927223039730923</v>
      </c>
      <c r="O8" s="10">
        <f t="shared" si="1"/>
        <v>0.043482041173894</v>
      </c>
      <c r="P8" s="10">
        <f>D8/J8</f>
        <v>0.06439840637450199</v>
      </c>
    </row>
    <row r="9" spans="1:16" ht="18">
      <c r="A9" s="4" t="s">
        <v>29</v>
      </c>
      <c r="B9" s="18">
        <v>2545000</v>
      </c>
      <c r="C9" s="19">
        <v>5881000</v>
      </c>
      <c r="D9" s="19">
        <v>5734397.28</v>
      </c>
      <c r="E9" s="18">
        <v>134000</v>
      </c>
      <c r="F9" s="20">
        <v>441000</v>
      </c>
      <c r="G9" s="20">
        <v>410560.26</v>
      </c>
      <c r="H9" s="18">
        <v>23888000</v>
      </c>
      <c r="I9" s="20">
        <v>24163000</v>
      </c>
      <c r="J9" s="20">
        <v>23910000</v>
      </c>
      <c r="K9" s="18">
        <v>42342000</v>
      </c>
      <c r="L9" s="19">
        <v>46407000</v>
      </c>
      <c r="M9" s="19">
        <v>46346000</v>
      </c>
      <c r="N9" s="11">
        <f t="shared" si="0"/>
        <v>0.1065388479571333</v>
      </c>
      <c r="O9" s="12">
        <f t="shared" si="1"/>
        <v>0.24338865207134874</v>
      </c>
      <c r="P9" s="12">
        <f>D9/J9</f>
        <v>0.23983259222082812</v>
      </c>
    </row>
    <row r="10" spans="1:16" ht="18">
      <c r="A10" s="3" t="s">
        <v>31</v>
      </c>
      <c r="B10" s="16">
        <v>81347</v>
      </c>
      <c r="C10" s="17">
        <v>2354505</v>
      </c>
      <c r="D10" s="17">
        <v>3800852</v>
      </c>
      <c r="E10" s="21" t="s">
        <v>19</v>
      </c>
      <c r="F10" s="22" t="s">
        <v>19</v>
      </c>
      <c r="G10" s="22" t="s">
        <v>19</v>
      </c>
      <c r="H10" s="16">
        <v>4788000</v>
      </c>
      <c r="I10" s="17">
        <v>4987000</v>
      </c>
      <c r="J10" s="17">
        <v>4882000</v>
      </c>
      <c r="K10" s="16">
        <v>7535022</v>
      </c>
      <c r="L10" s="17">
        <v>8680899</v>
      </c>
      <c r="M10" s="17">
        <v>9787439</v>
      </c>
      <c r="N10" s="9">
        <f t="shared" si="0"/>
        <v>0.016989766081871346</v>
      </c>
      <c r="O10" s="10">
        <f t="shared" si="1"/>
        <v>0.4721285341888911</v>
      </c>
      <c r="P10" s="10">
        <f>D10/J10</f>
        <v>0.7785440393281442</v>
      </c>
    </row>
    <row r="11" spans="1:16" ht="18">
      <c r="A11" s="4" t="s">
        <v>35</v>
      </c>
      <c r="B11" s="18">
        <v>35358000</v>
      </c>
      <c r="C11" s="19">
        <v>5205000</v>
      </c>
      <c r="D11" s="19">
        <v>3625000</v>
      </c>
      <c r="E11" s="18">
        <v>31931000</v>
      </c>
      <c r="F11" s="48">
        <v>0</v>
      </c>
      <c r="G11" s="20">
        <v>35000</v>
      </c>
      <c r="H11" s="18">
        <v>26369000</v>
      </c>
      <c r="I11" s="20">
        <v>27287000</v>
      </c>
      <c r="J11" s="20">
        <v>28201000</v>
      </c>
      <c r="K11" s="18">
        <v>67143000</v>
      </c>
      <c r="L11" s="19">
        <v>38112000</v>
      </c>
      <c r="M11" s="19">
        <v>37098000</v>
      </c>
      <c r="N11" s="11">
        <f t="shared" si="0"/>
        <v>1.3408927149304106</v>
      </c>
      <c r="O11" s="12">
        <f t="shared" si="1"/>
        <v>0.19075017407556713</v>
      </c>
      <c r="P11" s="12">
        <f>D11/J11</f>
        <v>0.12854154108010354</v>
      </c>
    </row>
    <row r="12" spans="1:16" ht="18">
      <c r="A12" s="3" t="s">
        <v>42</v>
      </c>
      <c r="B12" s="16">
        <v>2089000</v>
      </c>
      <c r="C12" s="17">
        <v>3923000</v>
      </c>
      <c r="D12" s="17">
        <v>16137000</v>
      </c>
      <c r="E12" s="16">
        <v>112000</v>
      </c>
      <c r="F12" s="17">
        <v>291000</v>
      </c>
      <c r="G12" s="17">
        <v>243000</v>
      </c>
      <c r="H12" s="16">
        <v>19313000</v>
      </c>
      <c r="I12" s="17">
        <v>18983000</v>
      </c>
      <c r="J12" s="17">
        <v>18753000</v>
      </c>
      <c r="K12" s="16">
        <v>25607000</v>
      </c>
      <c r="L12" s="17">
        <v>27529000</v>
      </c>
      <c r="M12" s="17">
        <v>41817000</v>
      </c>
      <c r="N12" s="9">
        <f t="shared" si="0"/>
        <v>0.10816548438875369</v>
      </c>
      <c r="O12" s="10">
        <f t="shared" si="1"/>
        <v>0.20665858926407837</v>
      </c>
      <c r="P12" s="10">
        <f>D12/J12</f>
        <v>0.8605023196288594</v>
      </c>
    </row>
    <row r="13" spans="1:16" ht="15.75">
      <c r="A13" s="4" t="s">
        <v>5</v>
      </c>
      <c r="B13" s="18">
        <v>1831000</v>
      </c>
      <c r="C13" s="19">
        <v>3525000</v>
      </c>
      <c r="D13" s="19">
        <v>2001000</v>
      </c>
      <c r="E13" s="18">
        <v>50000</v>
      </c>
      <c r="F13" s="20">
        <v>463000</v>
      </c>
      <c r="G13" s="20">
        <v>322000</v>
      </c>
      <c r="H13" s="18">
        <v>22488000</v>
      </c>
      <c r="I13" s="20">
        <v>23463000</v>
      </c>
      <c r="J13" s="20">
        <v>23712000</v>
      </c>
      <c r="K13" s="18">
        <v>48060000</v>
      </c>
      <c r="L13" s="19">
        <v>36442000</v>
      </c>
      <c r="M13" s="19">
        <v>34730000</v>
      </c>
      <c r="N13" s="11">
        <f t="shared" si="0"/>
        <v>0.08142120241906795</v>
      </c>
      <c r="O13" s="12">
        <f t="shared" si="1"/>
        <v>0.15023654264160594</v>
      </c>
      <c r="P13" s="12">
        <f>D13/J13</f>
        <v>0.08438765182186235</v>
      </c>
    </row>
    <row r="14" spans="1:16" ht="15.75">
      <c r="A14" s="3" t="s">
        <v>6</v>
      </c>
      <c r="B14" s="16">
        <v>2430000</v>
      </c>
      <c r="C14" s="17">
        <v>5341000</v>
      </c>
      <c r="D14" s="17">
        <v>6160000</v>
      </c>
      <c r="E14" s="16">
        <v>260000</v>
      </c>
      <c r="F14" s="17">
        <v>554000</v>
      </c>
      <c r="G14" s="17">
        <v>36000</v>
      </c>
      <c r="H14" s="16">
        <v>39158000</v>
      </c>
      <c r="I14" s="17">
        <v>40608000</v>
      </c>
      <c r="J14" s="17">
        <v>40153000</v>
      </c>
      <c r="K14" s="16">
        <v>58354000</v>
      </c>
      <c r="L14" s="17">
        <v>65496000</v>
      </c>
      <c r="M14" s="17">
        <v>63354000</v>
      </c>
      <c r="N14" s="9">
        <f t="shared" si="0"/>
        <v>0.062056284794933345</v>
      </c>
      <c r="O14" s="10">
        <f t="shared" si="1"/>
        <v>0.13152580772261624</v>
      </c>
      <c r="P14" s="10">
        <f>D14/J14</f>
        <v>0.15341319453091923</v>
      </c>
    </row>
    <row r="15" spans="1:16" ht="15.75">
      <c r="A15" s="4" t="s">
        <v>7</v>
      </c>
      <c r="B15" s="18">
        <v>5497000</v>
      </c>
      <c r="C15" s="19">
        <v>4710000</v>
      </c>
      <c r="D15" s="19">
        <v>2409800</v>
      </c>
      <c r="E15" s="18">
        <v>113000</v>
      </c>
      <c r="F15" s="20">
        <v>714000</v>
      </c>
      <c r="G15" s="20">
        <v>368000</v>
      </c>
      <c r="H15" s="18">
        <v>7693000</v>
      </c>
      <c r="I15" s="20">
        <v>7744000</v>
      </c>
      <c r="J15" s="20">
        <v>7577000</v>
      </c>
      <c r="K15" s="18">
        <v>19916000</v>
      </c>
      <c r="L15" s="19">
        <v>17944000</v>
      </c>
      <c r="M15" s="19">
        <v>14292000</v>
      </c>
      <c r="N15" s="11">
        <f t="shared" si="0"/>
        <v>0.71454569088782</v>
      </c>
      <c r="O15" s="12">
        <f t="shared" si="1"/>
        <v>0.6082128099173554</v>
      </c>
      <c r="P15" s="12">
        <f>D15/J15</f>
        <v>0.3180414412036426</v>
      </c>
    </row>
    <row r="16" spans="1:16" ht="15.75">
      <c r="A16" s="3" t="s">
        <v>8</v>
      </c>
      <c r="B16" s="16">
        <v>2379434</v>
      </c>
      <c r="C16" s="17">
        <v>2686814</v>
      </c>
      <c r="D16" s="17">
        <v>3428169</v>
      </c>
      <c r="E16" s="36">
        <v>0</v>
      </c>
      <c r="F16" s="37">
        <v>0</v>
      </c>
      <c r="G16" s="37">
        <v>0</v>
      </c>
      <c r="H16" s="21">
        <v>52887000</v>
      </c>
      <c r="I16" s="22">
        <v>51186000</v>
      </c>
      <c r="J16" s="22">
        <v>48679000</v>
      </c>
      <c r="K16" s="16">
        <v>79967000</v>
      </c>
      <c r="L16" s="17">
        <v>77766000</v>
      </c>
      <c r="M16" s="17">
        <v>77115000</v>
      </c>
      <c r="N16" s="9">
        <f t="shared" si="0"/>
        <v>0.04499090513736835</v>
      </c>
      <c r="O16" s="10">
        <f t="shared" si="1"/>
        <v>0.052491188996991366</v>
      </c>
      <c r="P16" s="10">
        <f>D16/J16</f>
        <v>0.0704239815937057</v>
      </c>
    </row>
    <row r="17" spans="1:16" ht="15.75">
      <c r="A17" s="4" t="s">
        <v>9</v>
      </c>
      <c r="B17" s="18">
        <v>792000</v>
      </c>
      <c r="C17" s="19">
        <v>547000</v>
      </c>
      <c r="D17" s="19">
        <v>475000</v>
      </c>
      <c r="E17" s="18">
        <v>160000</v>
      </c>
      <c r="F17" s="20">
        <v>23000</v>
      </c>
      <c r="G17" s="20">
        <v>9000</v>
      </c>
      <c r="H17" s="18">
        <v>8264000</v>
      </c>
      <c r="I17" s="20">
        <v>8474000</v>
      </c>
      <c r="J17" s="20">
        <v>8389000</v>
      </c>
      <c r="K17" s="18">
        <v>10310000</v>
      </c>
      <c r="L17" s="19">
        <v>10271000</v>
      </c>
      <c r="M17" s="19">
        <v>11510000</v>
      </c>
      <c r="N17" s="11">
        <f t="shared" si="0"/>
        <v>0.09583736689254599</v>
      </c>
      <c r="O17" s="12">
        <f t="shared" si="1"/>
        <v>0.064550389426481</v>
      </c>
      <c r="P17" s="12">
        <f>D17/J17</f>
        <v>0.05662176659911789</v>
      </c>
    </row>
    <row r="18" spans="1:16" ht="15.75">
      <c r="A18" s="3" t="s">
        <v>10</v>
      </c>
      <c r="B18" s="16">
        <v>361053</v>
      </c>
      <c r="C18" s="17">
        <v>768655</v>
      </c>
      <c r="D18" s="17">
        <v>2499188</v>
      </c>
      <c r="E18" s="36">
        <v>0</v>
      </c>
      <c r="F18" s="37">
        <v>0</v>
      </c>
      <c r="G18" s="37">
        <v>0</v>
      </c>
      <c r="H18" s="21">
        <v>1339000</v>
      </c>
      <c r="I18" s="22">
        <v>1181000</v>
      </c>
      <c r="J18" s="22">
        <v>1169000</v>
      </c>
      <c r="K18" s="16">
        <v>2102924</v>
      </c>
      <c r="L18" s="17">
        <v>2430063</v>
      </c>
      <c r="M18" s="17">
        <v>4171888</v>
      </c>
      <c r="N18" s="9">
        <f t="shared" si="0"/>
        <v>0.2696437640029873</v>
      </c>
      <c r="O18" s="10">
        <f t="shared" si="1"/>
        <v>0.6508509737510584</v>
      </c>
      <c r="P18" s="10">
        <f>D18/J18</f>
        <v>2.137885372112917</v>
      </c>
    </row>
    <row r="19" spans="1:16" ht="18">
      <c r="A19" s="4" t="s">
        <v>43</v>
      </c>
      <c r="B19" s="18">
        <v>87396000</v>
      </c>
      <c r="C19" s="19">
        <v>29553000</v>
      </c>
      <c r="D19" s="19">
        <v>25865000</v>
      </c>
      <c r="E19" s="18">
        <v>64017000</v>
      </c>
      <c r="F19" s="20">
        <v>9620000</v>
      </c>
      <c r="G19" s="20">
        <v>4332000</v>
      </c>
      <c r="H19" s="18">
        <v>61385000</v>
      </c>
      <c r="I19" s="20">
        <v>55987000</v>
      </c>
      <c r="J19" s="20">
        <v>54729000</v>
      </c>
      <c r="K19" s="18">
        <v>200239000</v>
      </c>
      <c r="L19" s="19">
        <v>126111000</v>
      </c>
      <c r="M19" s="19">
        <v>122609000</v>
      </c>
      <c r="N19" s="11">
        <f t="shared" si="0"/>
        <v>1.4237354402541338</v>
      </c>
      <c r="O19" s="12">
        <f t="shared" si="1"/>
        <v>0.5278546805508422</v>
      </c>
      <c r="P19" s="12">
        <f>D19/J19</f>
        <v>0.4726013630799028</v>
      </c>
    </row>
    <row r="20" spans="1:16" ht="15.75">
      <c r="A20" s="3" t="s">
        <v>11</v>
      </c>
      <c r="B20" s="16">
        <v>16329000</v>
      </c>
      <c r="C20" s="17">
        <v>14128000</v>
      </c>
      <c r="D20" s="17">
        <v>12517000</v>
      </c>
      <c r="E20" s="16">
        <v>1648000</v>
      </c>
      <c r="F20" s="17">
        <v>3205000</v>
      </c>
      <c r="G20" s="17">
        <v>4965000</v>
      </c>
      <c r="H20" s="16">
        <v>44860315</v>
      </c>
      <c r="I20" s="17">
        <v>44761000</v>
      </c>
      <c r="J20" s="17">
        <v>44318000</v>
      </c>
      <c r="K20" s="16">
        <v>79702000</v>
      </c>
      <c r="L20" s="17">
        <v>78154000</v>
      </c>
      <c r="M20" s="45">
        <v>75748000</v>
      </c>
      <c r="N20" s="10">
        <f>B20/H20</f>
        <v>0.36399655240940687</v>
      </c>
      <c r="O20" s="10">
        <f>C20/I20</f>
        <v>0.3156319117088537</v>
      </c>
      <c r="P20" s="10">
        <f>D20/J20</f>
        <v>0.28243603050679184</v>
      </c>
    </row>
    <row r="21" spans="1:16" ht="15.75">
      <c r="A21" s="4" t="s">
        <v>12</v>
      </c>
      <c r="B21" s="18">
        <v>1173000</v>
      </c>
      <c r="C21" s="19">
        <v>2132000</v>
      </c>
      <c r="D21" s="19">
        <v>911000</v>
      </c>
      <c r="E21" s="35">
        <v>0</v>
      </c>
      <c r="F21" s="48">
        <v>0</v>
      </c>
      <c r="G21" s="48">
        <v>0</v>
      </c>
      <c r="H21" s="18">
        <v>4228000</v>
      </c>
      <c r="I21" s="20">
        <v>4301000</v>
      </c>
      <c r="J21" s="20">
        <v>4212000</v>
      </c>
      <c r="K21" s="18">
        <v>7096000</v>
      </c>
      <c r="L21" s="19">
        <v>7939000</v>
      </c>
      <c r="M21" s="46">
        <v>6761000</v>
      </c>
      <c r="N21" s="12">
        <f>B21/H21</f>
        <v>0.2774361400189215</v>
      </c>
      <c r="O21" s="12">
        <f>C21/I21</f>
        <v>0.49569867472680773</v>
      </c>
      <c r="P21" s="12">
        <f>D21/J21</f>
        <v>0.21628679962013295</v>
      </c>
    </row>
    <row r="22" spans="1:16" ht="15.75">
      <c r="A22" s="3"/>
      <c r="B22" s="16"/>
      <c r="C22" s="17"/>
      <c r="D22" s="17"/>
      <c r="E22" s="23"/>
      <c r="F22" s="24"/>
      <c r="G22" s="24"/>
      <c r="H22" s="23"/>
      <c r="I22" s="24"/>
      <c r="J22" s="24"/>
      <c r="K22" s="16"/>
      <c r="L22" s="17"/>
      <c r="M22" s="17"/>
      <c r="N22" s="9"/>
      <c r="O22" s="10"/>
      <c r="P22" s="10"/>
    </row>
    <row r="23" spans="1:16" ht="18">
      <c r="A23" s="4" t="s">
        <v>50</v>
      </c>
      <c r="B23" s="18">
        <v>18777183</v>
      </c>
      <c r="C23" s="19">
        <v>22144459</v>
      </c>
      <c r="D23" s="19">
        <v>22033986.44</v>
      </c>
      <c r="E23" s="35">
        <v>0</v>
      </c>
      <c r="F23" s="48">
        <v>0</v>
      </c>
      <c r="G23" s="48">
        <v>0</v>
      </c>
      <c r="H23" s="25">
        <v>129358000</v>
      </c>
      <c r="I23" s="26">
        <v>130922000</v>
      </c>
      <c r="J23" s="26">
        <v>125799000</v>
      </c>
      <c r="K23" s="18">
        <v>177443000</v>
      </c>
      <c r="L23" s="20">
        <v>185354000</v>
      </c>
      <c r="M23" s="20">
        <v>182583000</v>
      </c>
      <c r="N23" s="11">
        <f>B23/H23</f>
        <v>0.1451567201100821</v>
      </c>
      <c r="O23" s="12">
        <f>C23/I23</f>
        <v>0.1691423824872825</v>
      </c>
      <c r="P23" s="12">
        <f>D23/J23</f>
        <v>0.1751523179039579</v>
      </c>
    </row>
    <row r="24" spans="1:16" ht="9" customHeight="1">
      <c r="A24" s="3"/>
      <c r="B24" s="16"/>
      <c r="C24" s="17"/>
      <c r="D24" s="17"/>
      <c r="E24" s="23"/>
      <c r="F24" s="24"/>
      <c r="G24" s="24"/>
      <c r="H24" s="27"/>
      <c r="I24" s="28"/>
      <c r="J24" s="28"/>
      <c r="K24" s="16"/>
      <c r="L24" s="17"/>
      <c r="M24" s="17"/>
      <c r="N24" s="9"/>
      <c r="O24" s="10"/>
      <c r="P24" s="10"/>
    </row>
    <row r="25" spans="1:16" ht="15.75">
      <c r="A25" s="4" t="s">
        <v>26</v>
      </c>
      <c r="B25" s="18">
        <v>4204000</v>
      </c>
      <c r="C25" s="19">
        <v>4759000</v>
      </c>
      <c r="D25" s="19">
        <v>3880000</v>
      </c>
      <c r="E25" s="18">
        <v>619000</v>
      </c>
      <c r="F25" s="20">
        <v>423000</v>
      </c>
      <c r="G25" s="20">
        <v>647000</v>
      </c>
      <c r="H25" s="25">
        <v>106947000</v>
      </c>
      <c r="I25" s="26">
        <v>109464000</v>
      </c>
      <c r="J25" s="26">
        <v>105847000</v>
      </c>
      <c r="K25" s="18">
        <v>140462000</v>
      </c>
      <c r="L25" s="20">
        <v>142172000</v>
      </c>
      <c r="M25" s="20">
        <v>137942000</v>
      </c>
      <c r="N25" s="11">
        <f>B25/H25</f>
        <v>0.03930919053362881</v>
      </c>
      <c r="O25" s="12">
        <f>C25/I25</f>
        <v>0.04347548052327706</v>
      </c>
      <c r="P25" s="12">
        <f>D25/J25</f>
        <v>0.03665668370383667</v>
      </c>
    </row>
    <row r="26" spans="1:16" ht="9" customHeight="1">
      <c r="A26" s="3"/>
      <c r="B26" s="16"/>
      <c r="C26" s="17"/>
      <c r="D26" s="17"/>
      <c r="E26" s="23"/>
      <c r="F26" s="24"/>
      <c r="G26" s="24"/>
      <c r="H26" s="27"/>
      <c r="I26" s="28"/>
      <c r="J26" s="28"/>
      <c r="K26" s="16"/>
      <c r="L26" s="17"/>
      <c r="M26" s="17"/>
      <c r="N26" s="9"/>
      <c r="O26" s="10"/>
      <c r="P26" s="10"/>
    </row>
    <row r="27" spans="1:16" ht="18">
      <c r="A27" s="4" t="s">
        <v>51</v>
      </c>
      <c r="B27" s="18">
        <v>108955000</v>
      </c>
      <c r="C27" s="19">
        <v>109749000</v>
      </c>
      <c r="D27" s="19">
        <v>117389000</v>
      </c>
      <c r="E27" s="18" t="s">
        <v>19</v>
      </c>
      <c r="F27" s="20" t="s">
        <v>19</v>
      </c>
      <c r="G27" s="20" t="s">
        <v>19</v>
      </c>
      <c r="H27" s="25">
        <v>332779000</v>
      </c>
      <c r="I27" s="26">
        <v>344365000</v>
      </c>
      <c r="J27" s="26">
        <v>350710000</v>
      </c>
      <c r="K27" s="18">
        <v>1156386000</v>
      </c>
      <c r="L27" s="20">
        <v>1211173000</v>
      </c>
      <c r="M27" s="20">
        <v>1260547000</v>
      </c>
      <c r="N27" s="11">
        <f>B27/H27</f>
        <v>0.32740948196851366</v>
      </c>
      <c r="O27" s="12">
        <f>C27/I27</f>
        <v>0.3186996355611052</v>
      </c>
      <c r="P27" s="12">
        <f>D27/J27</f>
        <v>0.3347181431952325</v>
      </c>
    </row>
    <row r="28" spans="1:16" ht="9" customHeight="1">
      <c r="A28" s="3"/>
      <c r="B28" s="16"/>
      <c r="C28" s="17"/>
      <c r="D28" s="17"/>
      <c r="E28" s="23"/>
      <c r="F28" s="24"/>
      <c r="G28" s="24"/>
      <c r="H28" s="27"/>
      <c r="I28" s="28"/>
      <c r="J28" s="28"/>
      <c r="K28" s="16"/>
      <c r="L28" s="17"/>
      <c r="M28" s="17"/>
      <c r="N28" s="9"/>
      <c r="O28" s="10"/>
      <c r="P28" s="10"/>
    </row>
    <row r="29" spans="1:16" ht="18">
      <c r="A29" s="4" t="s">
        <v>55</v>
      </c>
      <c r="B29" s="18">
        <v>50750</v>
      </c>
      <c r="C29" s="19">
        <v>107500</v>
      </c>
      <c r="D29" s="19">
        <v>1531217</v>
      </c>
      <c r="E29" s="18">
        <v>10750</v>
      </c>
      <c r="F29" s="20">
        <v>75000</v>
      </c>
      <c r="G29" s="20">
        <v>1428200</v>
      </c>
      <c r="H29" s="25">
        <v>104852000</v>
      </c>
      <c r="I29" s="26">
        <v>108599000</v>
      </c>
      <c r="J29" s="26">
        <v>87813000</v>
      </c>
      <c r="K29" s="18">
        <v>261384000</v>
      </c>
      <c r="L29" s="20">
        <v>259839000</v>
      </c>
      <c r="M29" s="20">
        <v>276886000</v>
      </c>
      <c r="N29" s="11">
        <f>B29/H29</f>
        <v>0.00048401556479609354</v>
      </c>
      <c r="O29" s="12">
        <f>C29/I29</f>
        <v>0.0009898802014751517</v>
      </c>
      <c r="P29" s="12">
        <f>D29/J29</f>
        <v>0.01743724733239953</v>
      </c>
    </row>
    <row r="30" spans="1:16" ht="9" customHeight="1">
      <c r="A30" s="3"/>
      <c r="B30" s="16"/>
      <c r="C30" s="17"/>
      <c r="D30" s="17"/>
      <c r="E30" s="23"/>
      <c r="F30" s="24"/>
      <c r="G30" s="24"/>
      <c r="H30" s="27"/>
      <c r="I30" s="28"/>
      <c r="J30" s="28"/>
      <c r="K30" s="16"/>
      <c r="L30" s="17"/>
      <c r="M30" s="17"/>
      <c r="N30" s="9"/>
      <c r="O30" s="10"/>
      <c r="P30" s="10"/>
    </row>
    <row r="31" spans="1:16" ht="18">
      <c r="A31" s="4" t="s">
        <v>56</v>
      </c>
      <c r="B31" s="18">
        <v>4385807</v>
      </c>
      <c r="C31" s="19">
        <v>4280282</v>
      </c>
      <c r="D31" s="19">
        <v>4959180</v>
      </c>
      <c r="E31" s="18" t="s">
        <v>19</v>
      </c>
      <c r="F31" s="20" t="s">
        <v>19</v>
      </c>
      <c r="G31" s="20" t="s">
        <v>19</v>
      </c>
      <c r="H31" s="25">
        <v>16000000</v>
      </c>
      <c r="I31" s="26">
        <v>16000000</v>
      </c>
      <c r="J31" s="26">
        <v>16000000</v>
      </c>
      <c r="K31" s="18">
        <v>39612000</v>
      </c>
      <c r="L31" s="20">
        <v>43263000</v>
      </c>
      <c r="M31" s="20">
        <v>48453000</v>
      </c>
      <c r="N31" s="11">
        <f>B31/H31</f>
        <v>0.2741129375</v>
      </c>
      <c r="O31" s="12">
        <f>C31/I31</f>
        <v>0.267517625</v>
      </c>
      <c r="P31" s="12">
        <f>D31/J31</f>
        <v>0.30994875</v>
      </c>
    </row>
    <row r="32" spans="1:16" ht="6" customHeight="1">
      <c r="A32" s="2"/>
      <c r="B32" s="29"/>
      <c r="C32" s="30"/>
      <c r="D32" s="30"/>
      <c r="E32" s="29"/>
      <c r="F32" s="31"/>
      <c r="G32" s="31"/>
      <c r="H32" s="29"/>
      <c r="I32" s="31"/>
      <c r="J32" s="31"/>
      <c r="K32" s="29"/>
      <c r="L32" s="31"/>
      <c r="M32" s="31"/>
      <c r="N32" s="9"/>
      <c r="O32" s="10"/>
      <c r="P32" s="10"/>
    </row>
    <row r="33" spans="1:16" ht="15.75">
      <c r="A33" s="6" t="s">
        <v>13</v>
      </c>
      <c r="B33" s="32">
        <f aca="true" t="shared" si="2" ref="B33:M33">SUM(B6:B32)</f>
        <v>303989204</v>
      </c>
      <c r="C33" s="33">
        <f t="shared" si="2"/>
        <v>235585858</v>
      </c>
      <c r="D33" s="33">
        <f>SUM(D6:D32)</f>
        <v>250373761.72</v>
      </c>
      <c r="E33" s="32">
        <f t="shared" si="2"/>
        <v>100347750</v>
      </c>
      <c r="F33" s="33">
        <f>SUM(F6:F32)</f>
        <v>18040500</v>
      </c>
      <c r="G33" s="33">
        <f t="shared" si="2"/>
        <v>16784975.259999998</v>
      </c>
      <c r="H33" s="32">
        <f t="shared" si="2"/>
        <v>1064044315</v>
      </c>
      <c r="I33" s="34">
        <f t="shared" si="2"/>
        <v>1077180000</v>
      </c>
      <c r="J33" s="34">
        <f t="shared" si="2"/>
        <v>1047487000</v>
      </c>
      <c r="K33" s="32">
        <f>SUM(K6:K32)</f>
        <v>2517254837</v>
      </c>
      <c r="L33" s="34">
        <f t="shared" si="2"/>
        <v>2479407900</v>
      </c>
      <c r="M33" s="34">
        <f t="shared" si="2"/>
        <v>2556506129</v>
      </c>
      <c r="N33" s="13">
        <f>B33/H33</f>
        <v>0.28569224017704564</v>
      </c>
      <c r="O33" s="14">
        <f>C33/I33</f>
        <v>0.21870611968287565</v>
      </c>
      <c r="P33" s="14">
        <f>D33/J33</f>
        <v>0.23902326398322843</v>
      </c>
    </row>
    <row r="34" spans="1:16" ht="6" customHeight="1">
      <c r="A34" s="2"/>
      <c r="B34" s="29"/>
      <c r="C34" s="30"/>
      <c r="D34" s="30"/>
      <c r="E34" s="29"/>
      <c r="F34" s="30"/>
      <c r="G34" s="30"/>
      <c r="H34" s="29"/>
      <c r="I34" s="31"/>
      <c r="J34" s="31"/>
      <c r="K34" s="29"/>
      <c r="L34" s="30"/>
      <c r="M34" s="30"/>
      <c r="N34" s="5"/>
      <c r="O34" s="2"/>
      <c r="P34" s="2"/>
    </row>
    <row r="35" spans="1:16" ht="15.75">
      <c r="A35" s="6" t="s">
        <v>14</v>
      </c>
      <c r="B35" s="32">
        <f>B33-E33</f>
        <v>203641454</v>
      </c>
      <c r="C35" s="34">
        <f>C33-F33</f>
        <v>217545358</v>
      </c>
      <c r="D35" s="34">
        <f>D33-G33</f>
        <v>233588786.46</v>
      </c>
      <c r="E35" s="32"/>
      <c r="F35" s="33"/>
      <c r="G35" s="33"/>
      <c r="H35" s="32"/>
      <c r="I35" s="34"/>
      <c r="J35" s="34"/>
      <c r="K35" s="32"/>
      <c r="L35" s="34"/>
      <c r="M35" s="34"/>
      <c r="N35" s="13">
        <f>B35/H33</f>
        <v>0.19138437293375324</v>
      </c>
      <c r="O35" s="14">
        <f>C35/I33</f>
        <v>0.20195822239551423</v>
      </c>
      <c r="P35" s="14">
        <f>D35/J33</f>
        <v>0.22299922238653083</v>
      </c>
    </row>
    <row r="38" spans="1:14" ht="15.75">
      <c r="A38" s="15" t="s">
        <v>16</v>
      </c>
      <c r="N38" s="15" t="s">
        <v>37</v>
      </c>
    </row>
    <row r="39" spans="1:14" ht="14.25">
      <c r="A39" s="50" t="s">
        <v>53</v>
      </c>
      <c r="B39" s="51"/>
      <c r="C39" s="51"/>
      <c r="D39" s="51"/>
      <c r="E39" s="51"/>
      <c r="F39" s="51"/>
      <c r="G39" s="51"/>
      <c r="H39" s="51"/>
      <c r="I39" s="51"/>
      <c r="J39" s="51"/>
      <c r="K39" s="52"/>
      <c r="N39" s="7" t="s">
        <v>20</v>
      </c>
    </row>
    <row r="40" spans="1:14" ht="14.25">
      <c r="A40" s="50" t="s">
        <v>30</v>
      </c>
      <c r="B40" s="51"/>
      <c r="C40" s="51"/>
      <c r="D40" s="51"/>
      <c r="E40" s="51"/>
      <c r="F40" s="51"/>
      <c r="G40" s="51"/>
      <c r="H40" s="51"/>
      <c r="I40" s="51"/>
      <c r="J40" s="51"/>
      <c r="K40" s="52"/>
      <c r="N40" s="8" t="s">
        <v>21</v>
      </c>
    </row>
    <row r="41" spans="1:14" ht="14.25">
      <c r="A41" s="50" t="s">
        <v>39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4"/>
      <c r="N41" s="8" t="s">
        <v>22</v>
      </c>
    </row>
    <row r="42" spans="1:14" ht="14.25">
      <c r="A42" s="50" t="s">
        <v>32</v>
      </c>
      <c r="B42" s="51"/>
      <c r="C42" s="51"/>
      <c r="D42" s="51"/>
      <c r="E42" s="51"/>
      <c r="F42" s="51"/>
      <c r="G42" s="51"/>
      <c r="H42" s="51"/>
      <c r="I42" s="51"/>
      <c r="J42" s="51"/>
      <c r="K42" s="52"/>
      <c r="N42" s="8" t="s">
        <v>23</v>
      </c>
    </row>
    <row r="43" spans="1:14" ht="14.25" customHeight="1">
      <c r="A43" s="50" t="s">
        <v>33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43"/>
      <c r="N43" s="8" t="s">
        <v>24</v>
      </c>
    </row>
    <row r="44" spans="1:14" ht="14.25" customHeight="1">
      <c r="A44" s="50" t="s">
        <v>34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43"/>
      <c r="N44" s="8" t="s">
        <v>25</v>
      </c>
    </row>
    <row r="45" spans="1:14" ht="14.25" customHeight="1">
      <c r="A45" s="50" t="s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47"/>
      <c r="N45" s="8"/>
    </row>
    <row r="46" spans="1:14" ht="14.25">
      <c r="A46" s="50" t="s">
        <v>54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47"/>
      <c r="N46" s="8"/>
    </row>
    <row r="47" spans="1:14" ht="14.25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3"/>
      <c r="N47" s="8"/>
    </row>
    <row r="48" spans="1:14" ht="14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44"/>
      <c r="N48" s="8"/>
    </row>
    <row r="49" spans="1:13" ht="14.25" customHeight="1">
      <c r="A49" s="50" t="s">
        <v>44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43"/>
    </row>
    <row r="50" spans="1:13" ht="14.25" customHeight="1">
      <c r="A50" s="50" t="s">
        <v>45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43"/>
    </row>
    <row r="51" ht="14.25">
      <c r="A51" s="8" t="s">
        <v>46</v>
      </c>
    </row>
    <row r="52" ht="14.25">
      <c r="A52" s="8" t="s">
        <v>47</v>
      </c>
    </row>
    <row r="53" ht="14.25">
      <c r="A53" s="8" t="s">
        <v>48</v>
      </c>
    </row>
    <row r="54" ht="14.25">
      <c r="A54" s="8" t="s">
        <v>49</v>
      </c>
    </row>
    <row r="55" ht="14.25">
      <c r="A55" s="8" t="s">
        <v>63</v>
      </c>
    </row>
    <row r="56" ht="14.25">
      <c r="A56" s="8" t="s">
        <v>59</v>
      </c>
    </row>
    <row r="57" ht="14.25">
      <c r="A57" s="8" t="s">
        <v>60</v>
      </c>
    </row>
    <row r="58" ht="14.25">
      <c r="A58" s="8" t="s">
        <v>61</v>
      </c>
    </row>
    <row r="59" ht="14.25">
      <c r="A59" s="8" t="s">
        <v>62</v>
      </c>
    </row>
    <row r="61" ht="14.25">
      <c r="A61" s="8" t="s">
        <v>28</v>
      </c>
    </row>
  </sheetData>
  <sheetProtection/>
  <mergeCells count="21">
    <mergeCell ref="N3:P3"/>
    <mergeCell ref="N4:O4"/>
    <mergeCell ref="K4:M4"/>
    <mergeCell ref="K3:M3"/>
    <mergeCell ref="B3:D3"/>
    <mergeCell ref="B4:D4"/>
    <mergeCell ref="E3:G3"/>
    <mergeCell ref="E4:G4"/>
    <mergeCell ref="A39:K39"/>
    <mergeCell ref="H3:J3"/>
    <mergeCell ref="H4:J4"/>
    <mergeCell ref="A50:L50"/>
    <mergeCell ref="A49:L49"/>
    <mergeCell ref="A40:K40"/>
    <mergeCell ref="A41:L41"/>
    <mergeCell ref="A42:K42"/>
    <mergeCell ref="A43:L43"/>
    <mergeCell ref="A47:L48"/>
    <mergeCell ref="A44:L44"/>
    <mergeCell ref="A45:L45"/>
    <mergeCell ref="A46:L46"/>
  </mergeCells>
  <printOptions/>
  <pageMargins left="0.25" right="0.25" top="0.75" bottom="0.75" header="0.3" footer="0.3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breakdown of charitable giving 2010/11</dc:title>
  <dc:subject/>
  <dc:creator>DCMS</dc:creator>
  <cp:keywords>Charitable Giving, Indicators, philanthropy, museums, arts, donations</cp:keywords>
  <dc:description/>
  <cp:lastModifiedBy>MILLER NIKKI</cp:lastModifiedBy>
  <cp:lastPrinted>2011-10-17T14:39:39Z</cp:lastPrinted>
  <dcterms:created xsi:type="dcterms:W3CDTF">2011-07-12T11:59:54Z</dcterms:created>
  <dcterms:modified xsi:type="dcterms:W3CDTF">2011-10-24T16:01:32Z</dcterms:modified>
  <cp:category/>
  <cp:version/>
  <cp:contentType/>
  <cp:contentStatus/>
</cp:coreProperties>
</file>