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20" windowHeight="10950" activeTab="1"/>
  </bookViews>
  <sheets>
    <sheet name="Overview" sheetId="1" r:id="rId1"/>
    <sheet name="Area-level variables" sheetId="2" r:id="rId2"/>
    <sheet name="Demographics" sheetId="3" r:id="rId3"/>
  </sheets>
  <definedNames/>
  <calcPr fullCalcOnLoad="1"/>
</workbook>
</file>

<file path=xl/sharedStrings.xml><?xml version="1.0" encoding="utf-8"?>
<sst xmlns="http://schemas.openxmlformats.org/spreadsheetml/2006/main" count="282" uniqueCount="81">
  <si>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</si>
  <si>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</si>
  <si>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</si>
  <si>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</si>
  <si>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</si>
  <si>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</si>
  <si>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</si>
  <si>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</si>
  <si>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</si>
  <si>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</si>
  <si>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</si>
  <si>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</si>
  <si>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</si>
  <si>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</si>
  <si>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</si>
  <si>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</si>
  <si>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</si>
  <si>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</si>
  <si>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</si>
  <si>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</si>
  <si>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</si>
  <si>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</si>
  <si>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</si>
  <si>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</si>
  <si>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</si>
  <si>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</si>
  <si>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</si>
  <si>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</si>
  <si>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</si>
  <si>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</si>
  <si>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</si>
  <si>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</si>
  <si>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</si>
  <si>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</si>
  <si>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</si>
  <si>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</si>
  <si>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</si>
  <si>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</si>
  <si>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</si>
  <si>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</si>
  <si>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</si>
  <si>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</si>
  <si>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</si>
  <si>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</si>
  <si>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</si>
  <si>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</si>
  <si>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</si>
  <si>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</si>
  <si>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</si>
  <si>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</si>
  <si>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</si>
  <si>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</si>
  <si>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</si>
  <si>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</si>
  <si>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</si>
  <si>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</si>
  <si>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</si>
  <si>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</si>
  <si>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</si>
  <si>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</si>
  <si>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</si>
  <si>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</si>
  <si>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</si>
  <si>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Has engaged with the arts in the last year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</si>
  <si>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</si>
  <si>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</si>
  <si>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</si>
  <si>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</si>
  <si>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</si>
  <si>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(2)  *= N too small to report</t>
  </si>
  <si>
    <t>%
(1)</t>
  </si>
  <si>
    <t>Frequency of engagement with arts (3)</t>
  </si>
  <si>
    <t>(3)  Data taken from rolling quarterly dataset, not annual datasets</t>
  </si>
  <si>
    <t>Table 1: Arts overview (adults)</t>
  </si>
  <si>
    <t>(2)  Index of deprivation data not available pre-2009/10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</si>
  <si>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</si>
  <si>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</si>
  <si>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</si>
  <si>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</si>
  <si>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Jan 2010 - Dec 2010</t>
  </si>
  <si>
    <t>2010/11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</si>
</sst>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</numFmts>
  <fonts count="49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45" fillId="0" borderId="0" xfId="0" applyFont="1" applyAlignment="1">
      <alignment horizontal="left" wrapText="1"/>
    </xf>
    <xf numFmtId="16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wrapText="1"/>
    </xf>
    <xf numFmtId="0" fontId="48" fillId="0" borderId="0" xfId="0" applyFont="1" applyAlignment="1">
      <alignment wrapText="1"/>
    </xf>
    <xf numFmtId="3" fontId="46" fillId="0" borderId="0" xfId="0" applyNumberFormat="1" applyFont="1" applyAlignment="1">
      <alignment wrapText="1"/>
    </xf>
    <xf numFmtId="0" fontId="45" fillId="0" borderId="10" xfId="0" applyFont="1" applyBorder="1" applyAlignment="1">
      <alignment wrapText="1"/>
    </xf>
    <xf numFmtId="164" fontId="45" fillId="0" borderId="10" xfId="0" applyNumberFormat="1" applyFont="1" applyBorder="1" applyAlignment="1">
      <alignment horizontal="center"/>
    </xf>
    <xf numFmtId="49" fontId="6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Alignment="1">
      <alignment wrapText="1"/>
      <protection/>
    </xf>
    <xf numFmtId="0" fontId="45" fillId="0" borderId="0" xfId="0" applyFont="1" applyAlignment="1">
      <alignment/>
    </xf>
    <xf numFmtId="3" fontId="45" fillId="0" borderId="0" xfId="0" applyNumberFormat="1" applyFont="1" applyBorder="1" applyAlignment="1">
      <alignment wrapText="1"/>
    </xf>
    <xf numFmtId="3" fontId="46" fillId="0" borderId="0" xfId="0" applyNumberFormat="1" applyFont="1" applyBorder="1" applyAlignment="1">
      <alignment wrapText="1"/>
    </xf>
    <xf numFmtId="3" fontId="46" fillId="0" borderId="0" xfId="0" applyNumberFormat="1" applyFont="1" applyAlignment="1">
      <alignment/>
    </xf>
    <xf numFmtId="3" fontId="8" fillId="0" borderId="0" xfId="58" applyNumberFormat="1" applyFont="1" applyFill="1" applyAlignment="1">
      <alignment wrapText="1"/>
      <protection/>
    </xf>
    <xf numFmtId="164" fontId="2" fillId="0" borderId="0" xfId="58" applyNumberFormat="1" applyFont="1" applyFill="1" applyAlignment="1">
      <alignment horizontal="left" wrapText="1"/>
      <protection/>
    </xf>
    <xf numFmtId="164" fontId="2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Border="1" applyAlignment="1">
      <alignment wrapText="1"/>
      <protection/>
    </xf>
    <xf numFmtId="0" fontId="45" fillId="0" borderId="11" xfId="0" applyFont="1" applyBorder="1" applyAlignment="1">
      <alignment wrapText="1"/>
    </xf>
    <xf numFmtId="164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3" fontId="46" fillId="0" borderId="11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/>
    </xf>
    <xf numFmtId="3" fontId="6" fillId="0" borderId="0" xfId="59" applyNumberFormat="1" applyFont="1" applyFill="1" applyBorder="1" applyAlignment="1">
      <alignment wrapText="1"/>
      <protection/>
    </xf>
    <xf numFmtId="3" fontId="6" fillId="0" borderId="0" xfId="58" applyNumberFormat="1" applyFont="1" applyFill="1" applyBorder="1" applyAlignment="1">
      <alignment wrapText="1"/>
      <protection/>
    </xf>
    <xf numFmtId="3" fontId="2" fillId="0" borderId="0" xfId="58" applyNumberFormat="1" applyFont="1" applyFill="1" applyBorder="1" applyAlignment="1">
      <alignment horizontal="left" wrapText="1"/>
      <protection/>
    </xf>
    <xf numFmtId="3" fontId="2" fillId="0" borderId="0" xfId="59" applyNumberFormat="1" applyFont="1" applyFill="1" applyBorder="1" applyAlignment="1">
      <alignment wrapText="1"/>
      <protection/>
    </xf>
    <xf numFmtId="3" fontId="48" fillId="0" borderId="0" xfId="0" applyNumberFormat="1" applyFont="1" applyAlignment="1">
      <alignment wrapText="1"/>
    </xf>
    <xf numFmtId="3" fontId="8" fillId="0" borderId="0" xfId="59" applyNumberFormat="1" applyFont="1" applyFill="1" applyBorder="1" applyAlignment="1">
      <alignment wrapText="1"/>
      <protection/>
    </xf>
    <xf numFmtId="3" fontId="8" fillId="0" borderId="0" xfId="58" applyNumberFormat="1" applyFont="1" applyFill="1" applyBorder="1" applyAlignment="1">
      <alignment wrapText="1"/>
      <protection/>
    </xf>
    <xf numFmtId="0" fontId="47" fillId="0" borderId="11" xfId="0" applyFont="1" applyBorder="1" applyAlignment="1">
      <alignment horizontal="center"/>
    </xf>
    <xf numFmtId="49" fontId="45" fillId="0" borderId="0" xfId="0" applyNumberFormat="1" applyFont="1" applyAlignment="1">
      <alignment wrapText="1"/>
    </xf>
    <xf numFmtId="164" fontId="45" fillId="0" borderId="0" xfId="0" applyNumberFormat="1" applyFont="1" applyFill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Fill="1" applyAlignment="1">
      <alignment/>
    </xf>
    <xf numFmtId="3" fontId="10" fillId="0" borderId="0" xfId="58" applyNumberFormat="1" applyFont="1" applyFill="1" applyBorder="1" applyAlignment="1">
      <alignment wrapText="1"/>
      <protection/>
    </xf>
    <xf numFmtId="3" fontId="46" fillId="0" borderId="10" xfId="0" applyNumberFormat="1" applyFont="1" applyBorder="1" applyAlignment="1">
      <alignment wrapText="1"/>
    </xf>
    <xf numFmtId="164" fontId="45" fillId="0" borderId="11" xfId="0" applyNumberFormat="1" applyFont="1" applyBorder="1" applyAlignment="1">
      <alignment horizontal="center" wrapText="1"/>
    </xf>
    <xf numFmtId="165" fontId="4" fillId="0" borderId="10" xfId="64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46" fillId="0" borderId="11" xfId="0" applyNumberFormat="1" applyFont="1" applyBorder="1" applyAlignment="1">
      <alignment/>
    </xf>
    <xf numFmtId="0" fontId="45" fillId="0" borderId="0" xfId="0" applyFont="1" applyAlignment="1">
      <alignment horizontal="left"/>
    </xf>
    <xf numFmtId="3" fontId="46" fillId="0" borderId="0" xfId="0" applyNumberFormat="1" applyFont="1" applyFill="1" applyAlignment="1">
      <alignment/>
    </xf>
    <xf numFmtId="3" fontId="46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Border="1" applyAlignment="1">
      <alignment wrapText="1"/>
    </xf>
    <xf numFmtId="3" fontId="46" fillId="0" borderId="0" xfId="0" applyNumberFormat="1" applyFont="1" applyFill="1" applyBorder="1" applyAlignment="1">
      <alignment wrapText="1"/>
    </xf>
    <xf numFmtId="164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Alignment="1">
      <alignment wrapText="1"/>
    </xf>
    <xf numFmtId="0" fontId="47" fillId="0" borderId="0" xfId="0" applyFont="1" applyFill="1" applyBorder="1" applyAlignment="1">
      <alignment wrapText="1"/>
    </xf>
    <xf numFmtId="3" fontId="48" fillId="0" borderId="0" xfId="0" applyNumberFormat="1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wrapText="1"/>
    </xf>
    <xf numFmtId="164" fontId="45" fillId="0" borderId="11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3" fontId="46" fillId="0" borderId="1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3" fontId="46" fillId="0" borderId="10" xfId="0" applyNumberFormat="1" applyFont="1" applyFill="1" applyBorder="1" applyAlignment="1">
      <alignment wrapText="1"/>
    </xf>
    <xf numFmtId="3" fontId="46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3" fontId="46" fillId="0" borderId="0" xfId="0" applyNumberFormat="1" applyFont="1" applyFill="1" applyAlignment="1">
      <alignment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164" fontId="2" fillId="0" borderId="0" xfId="58" applyNumberFormat="1" applyFont="1" applyFill="1" applyBorder="1" applyAlignment="1">
      <alignment horizontal="center"/>
      <protection/>
    </xf>
    <xf numFmtId="164" fontId="2" fillId="0" borderId="0" xfId="58" applyNumberFormat="1" applyFont="1" applyFill="1" applyAlignment="1">
      <alignment horizontal="center"/>
      <protection/>
    </xf>
    <xf numFmtId="0" fontId="45" fillId="0" borderId="0" xfId="0" applyFont="1" applyAlignment="1">
      <alignment horizontal="center" wrapText="1"/>
    </xf>
    <xf numFmtId="164" fontId="45" fillId="0" borderId="0" xfId="0" applyNumberFormat="1" applyFont="1" applyFill="1" applyBorder="1" applyAlignment="1">
      <alignment horizontal="center" wrapText="1"/>
    </xf>
    <xf numFmtId="164" fontId="47" fillId="0" borderId="0" xfId="0" applyNumberFormat="1" applyFont="1" applyFill="1" applyBorder="1" applyAlignment="1">
      <alignment horizontal="center" wrapText="1"/>
    </xf>
    <xf numFmtId="165" fontId="4" fillId="0" borderId="0" xfId="64" applyNumberFormat="1" applyFont="1" applyFill="1" applyBorder="1" applyAlignment="1">
      <alignment horizontal="center" vertical="top"/>
      <protection/>
    </xf>
    <xf numFmtId="164" fontId="46" fillId="0" borderId="0" xfId="0" applyNumberFormat="1" applyFont="1" applyFill="1" applyBorder="1" applyAlignment="1">
      <alignment horizontal="center" wrapText="1"/>
    </xf>
    <xf numFmtId="164" fontId="4" fillId="0" borderId="0" xfId="64" applyNumberFormat="1" applyFont="1" applyFill="1" applyBorder="1" applyAlignment="1">
      <alignment horizontal="center"/>
      <protection/>
    </xf>
    <xf numFmtId="165" fontId="4" fillId="0" borderId="10" xfId="64" applyNumberFormat="1" applyFont="1" applyFill="1" applyBorder="1" applyAlignment="1">
      <alignment horizontal="center" vertical="top"/>
      <protection/>
    </xf>
    <xf numFmtId="164" fontId="6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164" fontId="45" fillId="0" borderId="10" xfId="0" applyNumberFormat="1" applyFont="1" applyFill="1" applyBorder="1" applyAlignment="1">
      <alignment horizontal="center" wrapText="1"/>
    </xf>
    <xf numFmtId="164" fontId="45" fillId="0" borderId="10" xfId="0" applyNumberFormat="1" applyFont="1" applyFill="1" applyBorder="1" applyAlignment="1">
      <alignment horizontal="center"/>
    </xf>
    <xf numFmtId="3" fontId="46" fillId="0" borderId="11" xfId="0" applyNumberFormat="1" applyFont="1" applyFill="1" applyBorder="1" applyAlignment="1">
      <alignment/>
    </xf>
    <xf numFmtId="164" fontId="45" fillId="7" borderId="11" xfId="0" applyNumberFormat="1" applyFont="1" applyFill="1" applyBorder="1" applyAlignment="1">
      <alignment horizontal="center"/>
    </xf>
    <xf numFmtId="0" fontId="45" fillId="7" borderId="11" xfId="0" applyFont="1" applyFill="1" applyBorder="1" applyAlignment="1">
      <alignment horizontal="center" wrapText="1"/>
    </xf>
    <xf numFmtId="3" fontId="46" fillId="7" borderId="11" xfId="0" applyNumberFormat="1" applyFont="1" applyFill="1" applyBorder="1" applyAlignment="1">
      <alignment/>
    </xf>
    <xf numFmtId="164" fontId="45" fillId="7" borderId="0" xfId="0" applyNumberFormat="1" applyFont="1" applyFill="1" applyBorder="1" applyAlignment="1">
      <alignment horizontal="center" wrapText="1"/>
    </xf>
    <xf numFmtId="0" fontId="45" fillId="7" borderId="0" xfId="0" applyFont="1" applyFill="1" applyBorder="1" applyAlignment="1">
      <alignment horizontal="center" wrapText="1"/>
    </xf>
    <xf numFmtId="3" fontId="46" fillId="7" borderId="0" xfId="0" applyNumberFormat="1" applyFont="1" applyFill="1" applyBorder="1" applyAlignment="1">
      <alignment wrapText="1"/>
    </xf>
    <xf numFmtId="165" fontId="4" fillId="7" borderId="0" xfId="64" applyNumberFormat="1" applyFont="1" applyFill="1" applyBorder="1" applyAlignment="1">
      <alignment horizontal="center" vertical="top"/>
      <protection/>
    </xf>
    <xf numFmtId="164" fontId="46" fillId="7" borderId="0" xfId="0" applyNumberFormat="1" applyFont="1" applyFill="1" applyBorder="1" applyAlignment="1">
      <alignment horizontal="center" wrapText="1"/>
    </xf>
    <xf numFmtId="164" fontId="6" fillId="7" borderId="0" xfId="59" applyNumberFormat="1" applyFont="1" applyFill="1" applyBorder="1" applyAlignment="1">
      <alignment horizontal="center" wrapText="1"/>
      <protection/>
    </xf>
    <xf numFmtId="0" fontId="46" fillId="7" borderId="0" xfId="0" applyFont="1" applyFill="1" applyBorder="1" applyAlignment="1">
      <alignment horizontal="center" wrapText="1"/>
    </xf>
    <xf numFmtId="165" fontId="4" fillId="7" borderId="10" xfId="64" applyNumberFormat="1" applyFont="1" applyFill="1" applyBorder="1" applyAlignment="1">
      <alignment horizontal="center" vertical="top"/>
      <protection/>
    </xf>
    <xf numFmtId="164" fontId="45" fillId="7" borderId="10" xfId="0" applyNumberFormat="1" applyFont="1" applyFill="1" applyBorder="1" applyAlignment="1">
      <alignment horizontal="center" wrapText="1"/>
    </xf>
    <xf numFmtId="3" fontId="46" fillId="7" borderId="10" xfId="0" applyNumberFormat="1" applyFont="1" applyFill="1" applyBorder="1" applyAlignment="1">
      <alignment wrapText="1"/>
    </xf>
    <xf numFmtId="164" fontId="4" fillId="7" borderId="0" xfId="65" applyNumberFormat="1" applyFont="1" applyFill="1" applyBorder="1" applyAlignment="1">
      <alignment horizontal="center"/>
      <protection/>
    </xf>
    <xf numFmtId="164" fontId="45" fillId="0" borderId="11" xfId="0" applyNumberFormat="1" applyFont="1" applyFill="1" applyBorder="1" applyAlignment="1">
      <alignment horizontal="center" wrapText="1"/>
    </xf>
    <xf numFmtId="165" fontId="4" fillId="0" borderId="0" xfId="64" applyNumberFormat="1" applyFont="1" applyBorder="1" applyAlignment="1">
      <alignment horizontal="center"/>
      <protection/>
    </xf>
    <xf numFmtId="0" fontId="47" fillId="0" borderId="0" xfId="0" applyFont="1" applyAlignment="1">
      <alignment horizontal="center" wrapText="1"/>
    </xf>
    <xf numFmtId="164" fontId="2" fillId="0" borderId="0" xfId="59" applyNumberFormat="1" applyFont="1" applyFill="1" applyAlignment="1">
      <alignment horizontal="center" wrapText="1"/>
      <protection/>
    </xf>
    <xf numFmtId="164" fontId="45" fillId="0" borderId="0" xfId="0" applyNumberFormat="1" applyFont="1" applyAlignment="1">
      <alignment horizontal="center" wrapText="1"/>
    </xf>
    <xf numFmtId="164" fontId="2" fillId="0" borderId="0" xfId="58" applyNumberFormat="1" applyFont="1" applyFill="1" applyAlignment="1">
      <alignment horizontal="center" wrapText="1"/>
      <protection/>
    </xf>
    <xf numFmtId="165" fontId="4" fillId="0" borderId="0" xfId="64" applyNumberFormat="1" applyFont="1" applyBorder="1" applyAlignment="1">
      <alignment horizontal="center" vertical="top"/>
      <protection/>
    </xf>
    <xf numFmtId="165" fontId="4" fillId="0" borderId="10" xfId="64" applyNumberFormat="1" applyFont="1" applyBorder="1" applyAlignment="1">
      <alignment horizontal="center" vertical="top"/>
      <protection/>
    </xf>
    <xf numFmtId="0" fontId="45" fillId="0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164" fontId="45" fillId="0" borderId="0" xfId="0" applyNumberFormat="1" applyFont="1" applyBorder="1" applyAlignment="1">
      <alignment horizontal="center" wrapText="1"/>
    </xf>
    <xf numFmtId="164" fontId="45" fillId="0" borderId="10" xfId="0" applyNumberFormat="1" applyFont="1" applyBorder="1" applyAlignment="1">
      <alignment horizontal="center" wrapText="1"/>
    </xf>
    <xf numFmtId="164" fontId="47" fillId="0" borderId="0" xfId="0" applyNumberFormat="1" applyFont="1" applyAlignment="1">
      <alignment horizontal="center" wrapText="1"/>
    </xf>
    <xf numFmtId="164" fontId="45" fillId="0" borderId="0" xfId="0" applyNumberFormat="1" applyFont="1" applyFill="1" applyAlignment="1">
      <alignment horizontal="center" wrapText="1"/>
    </xf>
    <xf numFmtId="164" fontId="46" fillId="0" borderId="0" xfId="0" applyNumberFormat="1" applyFont="1" applyAlignment="1">
      <alignment horizontal="center" wrapText="1"/>
    </xf>
    <xf numFmtId="164" fontId="4" fillId="0" borderId="0" xfId="60" applyNumberFormat="1" applyFont="1" applyFill="1" applyBorder="1" applyAlignment="1">
      <alignment horizontal="center" vertical="top"/>
      <protection/>
    </xf>
    <xf numFmtId="166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Border="1" applyAlignment="1">
      <alignment horizontal="center"/>
      <protection/>
    </xf>
    <xf numFmtId="165" fontId="45" fillId="0" borderId="0" xfId="0" applyNumberFormat="1" applyFont="1" applyBorder="1" applyAlignment="1">
      <alignment horizontal="center"/>
    </xf>
    <xf numFmtId="3" fontId="46" fillId="0" borderId="11" xfId="0" applyNumberFormat="1" applyFont="1" applyBorder="1" applyAlignment="1">
      <alignment/>
    </xf>
    <xf numFmtId="3" fontId="5" fillId="0" borderId="0" xfId="61" applyNumberFormat="1" applyFont="1" applyBorder="1" applyAlignment="1">
      <alignment vertical="top"/>
      <protection/>
    </xf>
    <xf numFmtId="3" fontId="45" fillId="0" borderId="0" xfId="0" applyNumberFormat="1" applyFont="1" applyAlignment="1">
      <alignment/>
    </xf>
    <xf numFmtId="3" fontId="5" fillId="0" borderId="0" xfId="62" applyNumberFormat="1" applyFont="1" applyBorder="1" applyAlignment="1">
      <alignment vertical="top"/>
      <protection/>
    </xf>
    <xf numFmtId="3" fontId="46" fillId="0" borderId="0" xfId="0" applyNumberFormat="1" applyFont="1" applyBorder="1" applyAlignment="1">
      <alignment/>
    </xf>
    <xf numFmtId="3" fontId="5" fillId="0" borderId="0" xfId="60" applyNumberFormat="1" applyFont="1" applyBorder="1" applyAlignment="1">
      <alignment vertical="top"/>
      <protection/>
    </xf>
    <xf numFmtId="3" fontId="46" fillId="0" borderId="10" xfId="0" applyNumberFormat="1" applyFont="1" applyBorder="1" applyAlignment="1">
      <alignment/>
    </xf>
    <xf numFmtId="3" fontId="45" fillId="0" borderId="0" xfId="0" applyNumberFormat="1" applyFont="1" applyFill="1" applyAlignment="1">
      <alignment/>
    </xf>
    <xf numFmtId="0" fontId="45" fillId="7" borderId="0" xfId="0" applyFont="1" applyFill="1" applyAlignment="1">
      <alignment horizontal="center" wrapText="1"/>
    </xf>
    <xf numFmtId="0" fontId="46" fillId="7" borderId="0" xfId="0" applyFont="1" applyFill="1" applyAlignment="1">
      <alignment wrapText="1"/>
    </xf>
    <xf numFmtId="0" fontId="46" fillId="7" borderId="0" xfId="0" applyFont="1" applyFill="1" applyAlignment="1">
      <alignment horizontal="center" wrapText="1"/>
    </xf>
    <xf numFmtId="164" fontId="2" fillId="7" borderId="0" xfId="59" applyNumberFormat="1" applyFont="1" applyFill="1" applyAlignment="1">
      <alignment horizontal="center" wrapText="1"/>
      <protection/>
    </xf>
    <xf numFmtId="3" fontId="5" fillId="7" borderId="0" xfId="61" applyNumberFormat="1" applyFont="1" applyFill="1" applyBorder="1" applyAlignment="1">
      <alignment vertical="top"/>
      <protection/>
    </xf>
    <xf numFmtId="164" fontId="45" fillId="7" borderId="0" xfId="0" applyNumberFormat="1" applyFont="1" applyFill="1" applyAlignment="1">
      <alignment horizontal="center" wrapText="1"/>
    </xf>
    <xf numFmtId="164" fontId="2" fillId="7" borderId="0" xfId="58" applyNumberFormat="1" applyFont="1" applyFill="1" applyAlignment="1">
      <alignment horizontal="center" wrapText="1"/>
      <protection/>
    </xf>
    <xf numFmtId="3" fontId="46" fillId="7" borderId="0" xfId="0" applyNumberFormat="1" applyFont="1" applyFill="1" applyAlignment="1">
      <alignment wrapText="1"/>
    </xf>
    <xf numFmtId="0" fontId="45" fillId="7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6" fillId="0" borderId="0" xfId="0" applyFont="1" applyAlignment="1">
      <alignment/>
    </xf>
    <xf numFmtId="3" fontId="5" fillId="0" borderId="0" xfId="63" applyNumberFormat="1" applyFont="1" applyBorder="1" applyAlignment="1">
      <alignment vertical="top"/>
      <protection/>
    </xf>
    <xf numFmtId="0" fontId="46" fillId="7" borderId="0" xfId="0" applyFont="1" applyFill="1" applyBorder="1" applyAlignment="1">
      <alignment wrapText="1"/>
    </xf>
    <xf numFmtId="3" fontId="5" fillId="7" borderId="0" xfId="63" applyNumberFormat="1" applyFont="1" applyFill="1" applyBorder="1" applyAlignment="1">
      <alignment vertical="top"/>
      <protection/>
    </xf>
    <xf numFmtId="164" fontId="46" fillId="7" borderId="0" xfId="0" applyNumberFormat="1" applyFont="1" applyFill="1" applyAlignment="1">
      <alignment horizontal="center" wrapText="1"/>
    </xf>
    <xf numFmtId="0" fontId="45" fillId="7" borderId="0" xfId="0" applyFont="1" applyFill="1" applyAlignment="1">
      <alignment horizontal="center"/>
    </xf>
    <xf numFmtId="3" fontId="46" fillId="7" borderId="0" xfId="0" applyNumberFormat="1" applyFont="1" applyFill="1" applyAlignment="1">
      <alignment/>
    </xf>
    <xf numFmtId="0" fontId="46" fillId="7" borderId="0" xfId="0" applyFont="1" applyFill="1" applyAlignment="1">
      <alignment/>
    </xf>
    <xf numFmtId="0" fontId="46" fillId="7" borderId="10" xfId="0" applyFont="1" applyFill="1" applyBorder="1" applyAlignment="1">
      <alignment wrapText="1"/>
    </xf>
    <xf numFmtId="164" fontId="45" fillId="7" borderId="0" xfId="0" applyNumberFormat="1" applyFont="1" applyFill="1" applyAlignment="1">
      <alignment horizontal="center"/>
    </xf>
    <xf numFmtId="164" fontId="45" fillId="7" borderId="0" xfId="0" applyNumberFormat="1" applyFont="1" applyFill="1" applyBorder="1" applyAlignment="1">
      <alignment horizontal="center"/>
    </xf>
    <xf numFmtId="164" fontId="45" fillId="7" borderId="10" xfId="0" applyNumberFormat="1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45" fillId="7" borderId="11" xfId="0" applyNumberFormat="1" applyFont="1" applyFill="1" applyBorder="1" applyAlignment="1">
      <alignment horizontal="center" wrapText="1"/>
    </xf>
    <xf numFmtId="164" fontId="2" fillId="7" borderId="0" xfId="59" applyNumberFormat="1" applyFont="1" applyFill="1" applyBorder="1" applyAlignment="1">
      <alignment horizontal="center" wrapText="1"/>
      <protection/>
    </xf>
    <xf numFmtId="3" fontId="46" fillId="7" borderId="10" xfId="0" applyNumberFormat="1" applyFont="1" applyFill="1" applyBorder="1" applyAlignment="1">
      <alignment/>
    </xf>
    <xf numFmtId="165" fontId="4" fillId="7" borderId="10" xfId="64" applyNumberFormat="1" applyFont="1" applyFill="1" applyBorder="1" applyAlignment="1">
      <alignment horizontal="center"/>
      <protection/>
    </xf>
    <xf numFmtId="164" fontId="47" fillId="7" borderId="0" xfId="0" applyNumberFormat="1" applyFont="1" applyFill="1" applyBorder="1" applyAlignment="1">
      <alignment horizontal="center"/>
    </xf>
    <xf numFmtId="164" fontId="47" fillId="7" borderId="0" xfId="0" applyNumberFormat="1" applyFont="1" applyFill="1" applyAlignment="1">
      <alignment horizontal="center"/>
    </xf>
    <xf numFmtId="3" fontId="48" fillId="7" borderId="0" xfId="0" applyNumberFormat="1" applyFont="1" applyFill="1" applyAlignment="1">
      <alignment/>
    </xf>
    <xf numFmtId="0" fontId="47" fillId="0" borderId="11" xfId="0" applyFont="1" applyFill="1" applyBorder="1" applyAlignment="1">
      <alignment horizontal="center"/>
    </xf>
    <xf numFmtId="3" fontId="48" fillId="0" borderId="0" xfId="0" applyNumberFormat="1" applyFont="1" applyFill="1" applyAlignment="1">
      <alignment/>
    </xf>
    <xf numFmtId="165" fontId="3" fillId="0" borderId="0" xfId="64" applyNumberFormat="1" applyFont="1" applyFill="1" applyBorder="1" applyAlignment="1">
      <alignment horizontal="center" vertical="top"/>
      <protection/>
    </xf>
    <xf numFmtId="165" fontId="3" fillId="0" borderId="0" xfId="60" applyNumberFormat="1" applyFont="1" applyFill="1" applyBorder="1" applyAlignment="1">
      <alignment horizontal="center" vertical="top"/>
      <protection/>
    </xf>
    <xf numFmtId="164" fontId="47" fillId="0" borderId="0" xfId="0" applyNumberFormat="1" applyFont="1" applyAlignment="1">
      <alignment horizontal="center"/>
    </xf>
    <xf numFmtId="3" fontId="7" fillId="0" borderId="0" xfId="61" applyNumberFormat="1" applyFont="1" applyBorder="1" applyAlignment="1">
      <alignment vertical="top"/>
      <protection/>
    </xf>
    <xf numFmtId="164" fontId="47" fillId="0" borderId="0" xfId="0" applyNumberFormat="1" applyFont="1" applyFill="1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0" fontId="47" fillId="0" borderId="11" xfId="0" applyFont="1" applyFill="1" applyBorder="1" applyAlignment="1">
      <alignment horizontal="center"/>
    </xf>
    <xf numFmtId="0" fontId="47" fillId="7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rmal_Annual" xfId="58"/>
    <cellStyle name="Normal_Annual_1" xfId="59"/>
    <cellStyle name="Normal_Area-level variables" xfId="60"/>
    <cellStyle name="Normal_Area-level variables_1" xfId="61"/>
    <cellStyle name="Normal_Area-level variables_2" xfId="62"/>
    <cellStyle name="Normal_Demographics" xfId="63"/>
    <cellStyle name="Normal_Overview" xfId="64"/>
    <cellStyle name="Normal_Overview_1" xfId="65"/>
    <cellStyle name="Note" xfId="66"/>
    <cellStyle name="Output" xfId="67"/>
    <cellStyle name="Percent" xfId="68"/>
    <cellStyle name="Percent 2" xfId="69"/>
    <cellStyle name="Percent 2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80" zoomScaleNormal="80" zoomScalePageLayoutView="0" workbookViewId="0" topLeftCell="K1">
      <selection activeCell="Z5" sqref="Z5"/>
    </sheetView>
  </sheetViews>
  <sheetFormatPr defaultColWidth="9.00390625" defaultRowHeight="15.75"/>
  <cols>
    <col min="1" max="1" width="37.75390625" style="54" customWidth="1"/>
    <col min="2" max="2" width="8.625" style="80" customWidth="1"/>
    <col min="3" max="3" width="8.625" style="87" customWidth="1"/>
    <col min="4" max="4" width="10.625" style="55" customWidth="1"/>
    <col min="5" max="5" width="1.625" style="54" customWidth="1"/>
    <col min="6" max="6" width="8.625" style="80" customWidth="1"/>
    <col min="7" max="7" width="8.625" style="87" customWidth="1"/>
    <col min="8" max="8" width="10.625" style="55" customWidth="1"/>
    <col min="9" max="9" width="1.625" style="54" customWidth="1"/>
    <col min="10" max="10" width="8.625" style="80" customWidth="1"/>
    <col min="11" max="11" width="8.625" style="87" customWidth="1"/>
    <col min="12" max="12" width="10.625" style="55" customWidth="1"/>
    <col min="13" max="13" width="1.625" style="54" customWidth="1"/>
    <col min="14" max="14" width="8.625" style="80" customWidth="1"/>
    <col min="15" max="15" width="8.625" style="87" customWidth="1"/>
    <col min="16" max="16" width="10.625" style="55" customWidth="1"/>
    <col min="17" max="17" width="1.625" style="54" customWidth="1"/>
    <col min="18" max="18" width="8.625" style="56" customWidth="1"/>
    <col min="19" max="19" width="8.625" style="73" customWidth="1"/>
    <col min="20" max="20" width="10.625" style="52" customWidth="1"/>
    <col min="21" max="21" width="1.625" style="54" customWidth="1"/>
    <col min="22" max="22" width="8.625" style="56" customWidth="1"/>
    <col min="23" max="23" width="8.625" style="73" customWidth="1"/>
    <col min="24" max="24" width="10.625" style="52" customWidth="1"/>
    <col min="25" max="25" width="1.4921875" style="52" customWidth="1"/>
    <col min="26" max="27" width="8.50390625" style="59" customWidth="1"/>
    <col min="28" max="28" width="10.625" style="59" customWidth="1"/>
    <col min="29" max="16384" width="9.00390625" style="59" customWidth="1"/>
  </cols>
  <sheetData>
    <row r="1" spans="1:25" ht="12.75">
      <c r="A1" s="53"/>
      <c r="S1" s="57"/>
      <c r="T1" s="51"/>
      <c r="W1" s="57"/>
      <c r="X1" s="51"/>
      <c r="Y1" s="51"/>
    </row>
    <row r="2" spans="1:25" ht="12.75">
      <c r="A2" s="60" t="s">
        <v>73</v>
      </c>
      <c r="B2" s="81"/>
      <c r="C2" s="88"/>
      <c r="D2" s="62"/>
      <c r="E2" s="61"/>
      <c r="F2" s="81"/>
      <c r="G2" s="88"/>
      <c r="H2" s="62"/>
      <c r="I2" s="61"/>
      <c r="J2" s="81"/>
      <c r="K2" s="88"/>
      <c r="L2" s="62"/>
      <c r="M2" s="61"/>
      <c r="N2" s="81"/>
      <c r="O2" s="88"/>
      <c r="P2" s="62"/>
      <c r="Q2" s="61"/>
      <c r="S2" s="57"/>
      <c r="T2" s="51"/>
      <c r="U2" s="61"/>
      <c r="W2" s="57"/>
      <c r="X2" s="51"/>
      <c r="Y2" s="51"/>
    </row>
    <row r="3" spans="1:25" ht="12.75">
      <c r="A3" s="53"/>
      <c r="S3" s="57"/>
      <c r="T3" s="51"/>
      <c r="W3" s="57"/>
      <c r="X3" s="51"/>
      <c r="Y3" s="51"/>
    </row>
    <row r="4" spans="1:28" ht="12.75" customHeight="1">
      <c r="A4" s="63"/>
      <c r="B4" s="176" t="s">
        <v>58</v>
      </c>
      <c r="C4" s="176"/>
      <c r="D4" s="176"/>
      <c r="E4" s="64"/>
      <c r="F4" s="177" t="s">
        <v>59</v>
      </c>
      <c r="G4" s="177"/>
      <c r="H4" s="177"/>
      <c r="I4" s="64"/>
      <c r="J4" s="176" t="s">
        <v>60</v>
      </c>
      <c r="K4" s="176"/>
      <c r="L4" s="176"/>
      <c r="M4" s="64"/>
      <c r="N4" s="177" t="s">
        <v>61</v>
      </c>
      <c r="O4" s="177"/>
      <c r="P4" s="177"/>
      <c r="Q4" s="64"/>
      <c r="R4" s="176" t="s">
        <v>62</v>
      </c>
      <c r="S4" s="176"/>
      <c r="T4" s="176"/>
      <c r="U4" s="64"/>
      <c r="V4" s="177" t="s">
        <v>79</v>
      </c>
      <c r="W4" s="177"/>
      <c r="X4" s="177"/>
      <c r="Y4" s="166"/>
      <c r="Z4" s="176" t="s">
        <v>80</v>
      </c>
      <c r="AA4" s="176"/>
      <c r="AB4" s="176"/>
    </row>
    <row r="5" spans="1:28" ht="25.5">
      <c r="A5" s="63"/>
      <c r="B5" s="65" t="s">
        <v>2</v>
      </c>
      <c r="C5" s="66" t="s">
        <v>57</v>
      </c>
      <c r="D5" s="92" t="s">
        <v>3</v>
      </c>
      <c r="E5" s="67"/>
      <c r="F5" s="93" t="s">
        <v>2</v>
      </c>
      <c r="G5" s="94" t="s">
        <v>57</v>
      </c>
      <c r="H5" s="95" t="s">
        <v>3</v>
      </c>
      <c r="I5" s="67"/>
      <c r="J5" s="65" t="s">
        <v>2</v>
      </c>
      <c r="K5" s="66" t="s">
        <v>57</v>
      </c>
      <c r="L5" s="92" t="s">
        <v>3</v>
      </c>
      <c r="M5" s="67"/>
      <c r="N5" s="93" t="s">
        <v>2</v>
      </c>
      <c r="O5" s="94" t="s">
        <v>57</v>
      </c>
      <c r="P5" s="95" t="s">
        <v>3</v>
      </c>
      <c r="Q5" s="67"/>
      <c r="R5" s="107" t="s">
        <v>2</v>
      </c>
      <c r="S5" s="66" t="s">
        <v>57</v>
      </c>
      <c r="T5" s="92" t="s">
        <v>3</v>
      </c>
      <c r="U5" s="67"/>
      <c r="V5" s="159" t="s">
        <v>70</v>
      </c>
      <c r="W5" s="94" t="s">
        <v>57</v>
      </c>
      <c r="X5" s="95" t="s">
        <v>3</v>
      </c>
      <c r="Y5" s="92"/>
      <c r="Z5" s="107" t="s">
        <v>70</v>
      </c>
      <c r="AA5" s="66" t="s">
        <v>57</v>
      </c>
      <c r="AB5" s="92" t="s">
        <v>3</v>
      </c>
    </row>
    <row r="6" spans="1:28" ht="12.75">
      <c r="A6" s="53"/>
      <c r="F6" s="96"/>
      <c r="G6" s="97"/>
      <c r="H6" s="98"/>
      <c r="N6" s="96"/>
      <c r="O6" s="97"/>
      <c r="P6" s="98"/>
      <c r="S6" s="57"/>
      <c r="T6" s="51"/>
      <c r="V6" s="155"/>
      <c r="W6" s="150"/>
      <c r="X6" s="151"/>
      <c r="Y6" s="51"/>
      <c r="Z6" s="56"/>
      <c r="AA6" s="57"/>
      <c r="AB6" s="51"/>
    </row>
    <row r="7" spans="1:28" ht="12.75">
      <c r="A7" s="53" t="s">
        <v>63</v>
      </c>
      <c r="B7" s="82">
        <v>76.28582050819855</v>
      </c>
      <c r="C7" s="80">
        <v>0.6888746083877777</v>
      </c>
      <c r="D7" s="55">
        <v>28117</v>
      </c>
      <c r="F7" s="99">
        <v>75.94921222053017</v>
      </c>
      <c r="G7" s="96">
        <v>0.7167795769651093</v>
      </c>
      <c r="H7" s="98">
        <v>24174</v>
      </c>
      <c r="J7" s="82">
        <v>76.77752757612737</v>
      </c>
      <c r="K7" s="80">
        <v>0.6731646831632361</v>
      </c>
      <c r="L7" s="55">
        <v>25720</v>
      </c>
      <c r="N7" s="106">
        <v>75.71444047188149</v>
      </c>
      <c r="O7" s="96">
        <v>0.9851060475374922</v>
      </c>
      <c r="P7" s="98">
        <v>14452</v>
      </c>
      <c r="R7" s="84">
        <v>75.70914481586027</v>
      </c>
      <c r="S7" s="41">
        <v>1.9752480185435175</v>
      </c>
      <c r="T7" s="51">
        <v>6097</v>
      </c>
      <c r="V7" s="155">
        <v>75.47847330011862</v>
      </c>
      <c r="W7" s="154">
        <v>0.9240665258455323</v>
      </c>
      <c r="X7" s="151">
        <v>11417</v>
      </c>
      <c r="Y7" s="51"/>
      <c r="Z7" s="84">
        <v>76.2408040371073</v>
      </c>
      <c r="AA7" s="41">
        <v>0.8501531446781527</v>
      </c>
      <c r="AB7" s="51">
        <v>14102</v>
      </c>
    </row>
    <row r="8" spans="1:28" ht="12.75">
      <c r="A8" s="53"/>
      <c r="F8" s="96"/>
      <c r="G8" s="96"/>
      <c r="H8" s="98"/>
      <c r="N8" s="96"/>
      <c r="O8" s="97"/>
      <c r="P8" s="98"/>
      <c r="S8" s="41"/>
      <c r="T8" s="51"/>
      <c r="V8" s="155"/>
      <c r="W8" s="154"/>
      <c r="X8" s="151"/>
      <c r="Y8" s="51"/>
      <c r="Z8" s="56"/>
      <c r="AA8" s="41"/>
      <c r="AB8" s="51"/>
    </row>
    <row r="9" spans="1:28" ht="12.75">
      <c r="A9" s="75" t="s">
        <v>71</v>
      </c>
      <c r="B9" s="83"/>
      <c r="C9" s="89"/>
      <c r="E9" s="68"/>
      <c r="F9" s="100"/>
      <c r="G9" s="102"/>
      <c r="H9" s="98"/>
      <c r="I9" s="68"/>
      <c r="J9" s="83"/>
      <c r="K9" s="89"/>
      <c r="M9" s="68"/>
      <c r="N9" s="100"/>
      <c r="O9" s="102"/>
      <c r="P9" s="98"/>
      <c r="Q9" s="68"/>
      <c r="S9" s="41"/>
      <c r="T9" s="51"/>
      <c r="U9" s="68"/>
      <c r="V9" s="155"/>
      <c r="W9" s="154"/>
      <c r="X9" s="151"/>
      <c r="Y9" s="51"/>
      <c r="Z9" s="56"/>
      <c r="AA9" s="41"/>
      <c r="AB9" s="51"/>
    </row>
    <row r="10" spans="1:28" ht="12.75">
      <c r="A10" s="53" t="s">
        <v>64</v>
      </c>
      <c r="B10" s="82">
        <v>23.831100029416344</v>
      </c>
      <c r="C10" s="80">
        <v>0.6905941805461566</v>
      </c>
      <c r="D10" s="55">
        <v>28072</v>
      </c>
      <c r="F10" s="99">
        <v>24.067724363740684</v>
      </c>
      <c r="G10" s="96">
        <v>0.7169519578387735</v>
      </c>
      <c r="H10" s="98">
        <v>24174</v>
      </c>
      <c r="J10" s="82">
        <v>23.298917313525106</v>
      </c>
      <c r="K10" s="80">
        <v>0.6739359924931385</v>
      </c>
      <c r="L10" s="55">
        <v>25720</v>
      </c>
      <c r="N10" s="99">
        <v>24.11887010433438</v>
      </c>
      <c r="O10" s="96">
        <v>0.982799537525862</v>
      </c>
      <c r="P10" s="98">
        <v>14452</v>
      </c>
      <c r="R10" s="82">
        <v>24.290855184139765</v>
      </c>
      <c r="S10" s="41">
        <v>1.975248018543521</v>
      </c>
      <c r="T10" s="51">
        <v>6097</v>
      </c>
      <c r="V10" s="160">
        <v>24.658739872292255</v>
      </c>
      <c r="W10" s="154">
        <v>0.9258056169733031</v>
      </c>
      <c r="X10" s="151">
        <v>11417</v>
      </c>
      <c r="Y10" s="51"/>
      <c r="Z10" s="82">
        <v>23.90656390705393</v>
      </c>
      <c r="AA10" s="41">
        <v>0.8519610487316474</v>
      </c>
      <c r="AB10" s="51">
        <v>14102</v>
      </c>
    </row>
    <row r="11" spans="1:28" ht="12.75">
      <c r="A11" s="53" t="s">
        <v>1</v>
      </c>
      <c r="B11" s="82">
        <v>7.21154935970088</v>
      </c>
      <c r="C11" s="80">
        <v>0.4192984717391921</v>
      </c>
      <c r="D11" s="55">
        <v>28072</v>
      </c>
      <c r="F11" s="99">
        <v>8.155813158175395</v>
      </c>
      <c r="G11" s="96">
        <v>0.45900646593618166</v>
      </c>
      <c r="H11" s="98">
        <v>24174</v>
      </c>
      <c r="J11" s="82">
        <v>8.098383912227558</v>
      </c>
      <c r="K11" s="80">
        <v>0.43492141135087437</v>
      </c>
      <c r="L11" s="55">
        <v>25720</v>
      </c>
      <c r="N11" s="99">
        <v>9.045167483016865</v>
      </c>
      <c r="O11" s="96">
        <v>0.658932252445112</v>
      </c>
      <c r="P11" s="98">
        <v>14452</v>
      </c>
      <c r="R11" s="82">
        <v>8.512652532916743</v>
      </c>
      <c r="S11" s="41">
        <v>1.285402184255012</v>
      </c>
      <c r="T11" s="51">
        <v>6097</v>
      </c>
      <c r="V11" s="101">
        <v>8.855031990231382</v>
      </c>
      <c r="W11" s="164">
        <v>0.6102100380088187</v>
      </c>
      <c r="X11" s="165">
        <v>11417</v>
      </c>
      <c r="Y11" s="167"/>
      <c r="Z11" s="168">
        <v>8.763411344513088</v>
      </c>
      <c r="AA11" s="172">
        <v>0.5648181968017143</v>
      </c>
      <c r="AB11" s="167">
        <v>14102</v>
      </c>
    </row>
    <row r="12" spans="1:28" ht="14.25" customHeight="1">
      <c r="A12" s="53" t="s">
        <v>0</v>
      </c>
      <c r="B12" s="82">
        <v>6.493655115060062</v>
      </c>
      <c r="C12" s="80">
        <v>0.399417581616587</v>
      </c>
      <c r="D12" s="55">
        <v>28072</v>
      </c>
      <c r="F12" s="99">
        <v>6.430722551029195</v>
      </c>
      <c r="G12" s="96">
        <v>0.4113920141055063</v>
      </c>
      <c r="H12" s="98">
        <v>24174</v>
      </c>
      <c r="J12" s="82">
        <v>6.396192839757977</v>
      </c>
      <c r="K12" s="80">
        <v>0.39008348588516517</v>
      </c>
      <c r="L12" s="55">
        <v>25720</v>
      </c>
      <c r="N12" s="99">
        <v>6.937095621891762</v>
      </c>
      <c r="O12" s="96">
        <v>0.5837094322383538</v>
      </c>
      <c r="P12" s="98">
        <v>14452</v>
      </c>
      <c r="R12" s="82">
        <v>6.491732067495047</v>
      </c>
      <c r="S12" s="41">
        <v>1.1348314468608067</v>
      </c>
      <c r="T12" s="51">
        <v>6097</v>
      </c>
      <c r="V12" s="160">
        <v>6.02316280608878</v>
      </c>
      <c r="W12" s="154">
        <v>0.5110232331942086</v>
      </c>
      <c r="X12" s="151">
        <v>11417</v>
      </c>
      <c r="Y12" s="51"/>
      <c r="Z12" s="82">
        <v>6.120480026460708</v>
      </c>
      <c r="AA12" s="41">
        <v>0.4788127810390974</v>
      </c>
      <c r="AB12" s="51">
        <v>14102</v>
      </c>
    </row>
    <row r="13" spans="1:28" ht="12.75">
      <c r="A13" s="54" t="s">
        <v>65</v>
      </c>
      <c r="B13" s="82">
        <v>62.46369549582271</v>
      </c>
      <c r="C13" s="80">
        <v>0.7848770344833795</v>
      </c>
      <c r="D13" s="55">
        <v>28072</v>
      </c>
      <c r="F13" s="99">
        <v>61.345739927054716</v>
      </c>
      <c r="G13" s="96">
        <v>0.8166768019565716</v>
      </c>
      <c r="H13" s="98">
        <v>24174</v>
      </c>
      <c r="J13" s="82">
        <v>62.206505934489364</v>
      </c>
      <c r="K13" s="80">
        <v>0.7729946007748367</v>
      </c>
      <c r="L13" s="55">
        <v>25720</v>
      </c>
      <c r="N13" s="99">
        <v>59.89886679075699</v>
      </c>
      <c r="O13" s="96">
        <v>1.1259191230735937</v>
      </c>
      <c r="P13" s="98">
        <v>14452</v>
      </c>
      <c r="R13" s="82">
        <v>60.70476021544845</v>
      </c>
      <c r="S13" s="56">
        <v>2.249610900429534</v>
      </c>
      <c r="T13" s="52">
        <v>6097</v>
      </c>
      <c r="V13" s="101">
        <v>60.46306533138759</v>
      </c>
      <c r="W13" s="163">
        <v>1.050181854190491</v>
      </c>
      <c r="X13" s="165">
        <v>11417</v>
      </c>
      <c r="Y13" s="167"/>
      <c r="Z13" s="168">
        <v>61.20954472197228</v>
      </c>
      <c r="AA13" s="173">
        <v>0.9733288022769067</v>
      </c>
      <c r="AB13" s="174">
        <v>14102</v>
      </c>
    </row>
    <row r="14" spans="1:28" ht="12.75">
      <c r="A14" s="69"/>
      <c r="B14" s="85"/>
      <c r="C14" s="90"/>
      <c r="D14" s="70"/>
      <c r="E14" s="69"/>
      <c r="F14" s="103"/>
      <c r="G14" s="104"/>
      <c r="H14" s="105"/>
      <c r="I14" s="69"/>
      <c r="J14" s="85"/>
      <c r="K14" s="90"/>
      <c r="L14" s="70"/>
      <c r="M14" s="69"/>
      <c r="N14" s="103"/>
      <c r="O14" s="104"/>
      <c r="P14" s="105"/>
      <c r="Q14" s="69"/>
      <c r="R14" s="85"/>
      <c r="S14" s="91"/>
      <c r="T14" s="71"/>
      <c r="U14" s="69"/>
      <c r="V14" s="103"/>
      <c r="W14" s="156"/>
      <c r="X14" s="161"/>
      <c r="Y14" s="71"/>
      <c r="Z14" s="85"/>
      <c r="AA14" s="91"/>
      <c r="AB14" s="71"/>
    </row>
    <row r="15" spans="1:25" ht="12.75">
      <c r="A15" s="18" t="s">
        <v>66</v>
      </c>
      <c r="B15" s="86"/>
      <c r="C15" s="86"/>
      <c r="D15" s="44"/>
      <c r="E15" s="26"/>
      <c r="F15" s="86"/>
      <c r="G15" s="86"/>
      <c r="H15" s="44"/>
      <c r="I15" s="26"/>
      <c r="J15" s="86"/>
      <c r="K15" s="86"/>
      <c r="L15" s="44"/>
      <c r="M15" s="26"/>
      <c r="N15" s="86"/>
      <c r="O15" s="86"/>
      <c r="P15" s="44"/>
      <c r="Q15" s="26"/>
      <c r="R15" s="77"/>
      <c r="S15" s="78"/>
      <c r="T15" s="23"/>
      <c r="U15" s="26"/>
      <c r="V15" s="77"/>
      <c r="W15" s="78"/>
      <c r="X15" s="23"/>
      <c r="Y15" s="23"/>
    </row>
    <row r="16" spans="1:25" ht="12.75">
      <c r="A16" s="19" t="s">
        <v>68</v>
      </c>
      <c r="B16" s="86"/>
      <c r="C16" s="86"/>
      <c r="D16" s="44"/>
      <c r="E16" s="26"/>
      <c r="F16" s="86"/>
      <c r="G16" s="86"/>
      <c r="H16" s="44"/>
      <c r="I16" s="26"/>
      <c r="J16" s="86"/>
      <c r="K16" s="86"/>
      <c r="L16" s="44"/>
      <c r="M16" s="26"/>
      <c r="N16" s="86"/>
      <c r="O16" s="86"/>
      <c r="P16" s="44"/>
      <c r="Q16" s="26"/>
      <c r="R16" s="77"/>
      <c r="S16" s="78"/>
      <c r="T16" s="23"/>
      <c r="U16" s="26"/>
      <c r="V16" s="77"/>
      <c r="W16" s="78"/>
      <c r="X16" s="23"/>
      <c r="Y16" s="23"/>
    </row>
    <row r="17" spans="1:25" ht="12.75">
      <c r="A17" s="58" t="s">
        <v>69</v>
      </c>
      <c r="S17" s="57"/>
      <c r="T17" s="51"/>
      <c r="W17" s="57"/>
      <c r="X17" s="51"/>
      <c r="Y17" s="51"/>
    </row>
    <row r="18" spans="1:25" ht="12.75">
      <c r="A18" s="58" t="s">
        <v>72</v>
      </c>
      <c r="S18" s="57"/>
      <c r="T18" s="51"/>
      <c r="W18" s="57"/>
      <c r="X18" s="51"/>
      <c r="Y18" s="51"/>
    </row>
    <row r="19" spans="1:25" ht="12.75">
      <c r="A19" s="59"/>
      <c r="S19" s="57"/>
      <c r="T19" s="51"/>
      <c r="W19" s="57"/>
      <c r="X19" s="51"/>
      <c r="Y19" s="51"/>
    </row>
    <row r="20" spans="1:25" ht="12.75">
      <c r="A20" s="58"/>
      <c r="S20" s="57"/>
      <c r="T20" s="51"/>
      <c r="W20" s="57"/>
      <c r="X20" s="51"/>
      <c r="Y20" s="51"/>
    </row>
    <row r="21" spans="1:25" ht="12.75">
      <c r="A21" s="53"/>
      <c r="S21" s="57"/>
      <c r="T21" s="51"/>
      <c r="W21" s="57"/>
      <c r="X21" s="51"/>
      <c r="Y21" s="51"/>
    </row>
  </sheetData>
  <sheetProtection/>
  <mergeCells count="7">
    <mergeCell ref="Z4:AB4"/>
    <mergeCell ref="B4:D4"/>
    <mergeCell ref="V4:X4"/>
    <mergeCell ref="R4:T4"/>
    <mergeCell ref="N4:P4"/>
    <mergeCell ref="J4:L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  <headerFooter>
    <oddHeader>&amp;C&amp;"Calibri,Bold"&amp;KFF0000RESTRICTED UNTIL 9.30AM 31-JUN-2011 -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50"/>
  <sheetViews>
    <sheetView tabSelected="1" zoomScale="80" zoomScaleNormal="80" zoomScalePageLayoutView="0" workbookViewId="0" topLeftCell="F1">
      <selection activeCell="AA39" sqref="AA39"/>
    </sheetView>
  </sheetViews>
  <sheetFormatPr defaultColWidth="9.00390625" defaultRowHeight="15.75"/>
  <cols>
    <col min="1" max="1" width="24.00390625" style="1" bestFit="1" customWidth="1"/>
    <col min="2" max="3" width="8.625" style="79" customWidth="1"/>
    <col min="4" max="4" width="10.625" style="14" customWidth="1"/>
    <col min="5" max="5" width="1.625" style="4" customWidth="1"/>
    <col min="6" max="7" width="8.625" style="79" customWidth="1"/>
    <col min="8" max="8" width="10.625" style="5" customWidth="1"/>
    <col min="9" max="9" width="1.625" style="4" customWidth="1"/>
    <col min="10" max="11" width="8.625" style="111" customWidth="1"/>
    <col min="12" max="12" width="10.625" style="14" customWidth="1"/>
    <col min="13" max="13" width="1.625" style="4" customWidth="1"/>
    <col min="14" max="15" width="8.625" style="79" customWidth="1"/>
    <col min="16" max="16" width="10.625" style="14" customWidth="1"/>
    <col min="17" max="17" width="1.625" style="4" customWidth="1"/>
    <col min="18" max="19" width="8.625" style="9" customWidth="1"/>
    <col min="20" max="20" width="10.625" style="129" customWidth="1"/>
    <col min="21" max="21" width="1.625" style="4" customWidth="1"/>
    <col min="22" max="23" width="8.625" style="9" customWidth="1"/>
    <col min="24" max="24" width="10.625" style="129" customWidth="1"/>
    <col min="25" max="25" width="1.625" style="129" customWidth="1"/>
    <col min="26" max="27" width="8.625" style="1" customWidth="1"/>
    <col min="28" max="28" width="10.625" style="1" customWidth="1"/>
    <col min="29" max="16384" width="9.00390625" style="1" customWidth="1"/>
  </cols>
  <sheetData>
    <row r="2" spans="1:22" ht="12.75">
      <c r="A2" s="6" t="s">
        <v>76</v>
      </c>
      <c r="B2" s="109"/>
      <c r="C2" s="109"/>
      <c r="D2" s="36"/>
      <c r="E2" s="3"/>
      <c r="F2" s="109"/>
      <c r="G2" s="109"/>
      <c r="H2" s="13"/>
      <c r="I2" s="3"/>
      <c r="J2" s="119"/>
      <c r="K2" s="119"/>
      <c r="L2" s="36"/>
      <c r="M2" s="3"/>
      <c r="N2" s="109"/>
      <c r="O2" s="109"/>
      <c r="P2" s="36"/>
      <c r="Q2" s="3"/>
      <c r="R2" s="8"/>
      <c r="U2" s="3"/>
      <c r="V2" s="8"/>
    </row>
    <row r="3" spans="1:22" ht="12.75">
      <c r="A3" s="4"/>
      <c r="R3" s="8"/>
      <c r="V3" s="8"/>
    </row>
    <row r="4" spans="1:28" ht="12.75">
      <c r="A4" s="27"/>
      <c r="B4" s="178" t="s">
        <v>58</v>
      </c>
      <c r="C4" s="178"/>
      <c r="D4" s="178"/>
      <c r="E4" s="39"/>
      <c r="F4" s="177" t="s">
        <v>59</v>
      </c>
      <c r="G4" s="177"/>
      <c r="H4" s="177"/>
      <c r="I4" s="39"/>
      <c r="J4" s="179" t="s">
        <v>60</v>
      </c>
      <c r="K4" s="179"/>
      <c r="L4" s="179"/>
      <c r="M4" s="39"/>
      <c r="N4" s="177" t="s">
        <v>61</v>
      </c>
      <c r="O4" s="177"/>
      <c r="P4" s="177"/>
      <c r="Q4" s="39"/>
      <c r="R4" s="179" t="s">
        <v>62</v>
      </c>
      <c r="S4" s="179"/>
      <c r="T4" s="179"/>
      <c r="U4" s="157"/>
      <c r="V4" s="177" t="s">
        <v>79</v>
      </c>
      <c r="W4" s="177"/>
      <c r="X4" s="177"/>
      <c r="Y4" s="166"/>
      <c r="Z4" s="176" t="s">
        <v>80</v>
      </c>
      <c r="AA4" s="176"/>
      <c r="AB4" s="176"/>
    </row>
    <row r="5" spans="1:28" ht="25.5">
      <c r="A5" s="27"/>
      <c r="B5" s="28" t="s">
        <v>2</v>
      </c>
      <c r="C5" s="29" t="s">
        <v>57</v>
      </c>
      <c r="D5" s="127" t="s">
        <v>3</v>
      </c>
      <c r="E5" s="30"/>
      <c r="F5" s="93" t="s">
        <v>2</v>
      </c>
      <c r="G5" s="94" t="s">
        <v>57</v>
      </c>
      <c r="H5" s="95" t="s">
        <v>3</v>
      </c>
      <c r="I5" s="30"/>
      <c r="J5" s="28" t="s">
        <v>2</v>
      </c>
      <c r="K5" s="46" t="s">
        <v>57</v>
      </c>
      <c r="L5" s="127" t="s">
        <v>3</v>
      </c>
      <c r="M5" s="30"/>
      <c r="N5" s="93" t="s">
        <v>2</v>
      </c>
      <c r="O5" s="94" t="s">
        <v>57</v>
      </c>
      <c r="P5" s="95" t="s">
        <v>3</v>
      </c>
      <c r="Q5" s="30"/>
      <c r="R5" s="46" t="s">
        <v>2</v>
      </c>
      <c r="S5" s="29" t="s">
        <v>57</v>
      </c>
      <c r="T5" s="127" t="s">
        <v>3</v>
      </c>
      <c r="U5" s="30"/>
      <c r="V5" s="159" t="s">
        <v>70</v>
      </c>
      <c r="W5" s="94" t="s">
        <v>57</v>
      </c>
      <c r="X5" s="95" t="s">
        <v>3</v>
      </c>
      <c r="Y5" s="92"/>
      <c r="Z5" s="107" t="s">
        <v>70</v>
      </c>
      <c r="AA5" s="29" t="s">
        <v>57</v>
      </c>
      <c r="AB5" s="127" t="s">
        <v>3</v>
      </c>
    </row>
    <row r="6" spans="1:28" ht="12.75">
      <c r="A6" s="5" t="s">
        <v>11</v>
      </c>
      <c r="F6" s="135"/>
      <c r="G6" s="135"/>
      <c r="H6" s="136"/>
      <c r="N6" s="135"/>
      <c r="O6" s="135"/>
      <c r="P6" s="142"/>
      <c r="R6" s="8"/>
      <c r="S6" s="8"/>
      <c r="T6" s="22"/>
      <c r="V6" s="154"/>
      <c r="W6" s="154"/>
      <c r="X6" s="151"/>
      <c r="Y6" s="51"/>
      <c r="Z6" s="8"/>
      <c r="AA6" s="8"/>
      <c r="AB6" s="22"/>
    </row>
    <row r="7" spans="1:28" ht="12.75">
      <c r="A7" s="4" t="s">
        <v>31</v>
      </c>
      <c r="B7" s="79" t="s">
        <v>67</v>
      </c>
      <c r="C7" s="79" t="s">
        <v>78</v>
      </c>
      <c r="D7" s="79" t="s">
        <v>78</v>
      </c>
      <c r="F7" s="135" t="s">
        <v>67</v>
      </c>
      <c r="G7" s="135" t="s">
        <v>78</v>
      </c>
      <c r="H7" s="137" t="s">
        <v>78</v>
      </c>
      <c r="J7" s="79" t="s">
        <v>67</v>
      </c>
      <c r="K7" s="79" t="s">
        <v>78</v>
      </c>
      <c r="L7" s="79" t="s">
        <v>78</v>
      </c>
      <c r="N7" s="135" t="s">
        <v>67</v>
      </c>
      <c r="O7" s="135" t="s">
        <v>78</v>
      </c>
      <c r="P7" s="137" t="s">
        <v>78</v>
      </c>
      <c r="R7" s="122">
        <f>0.598526703499079*100</f>
        <v>59.852670349907896</v>
      </c>
      <c r="S7" s="8">
        <v>7.565791043442303</v>
      </c>
      <c r="T7" s="130">
        <v>515</v>
      </c>
      <c r="V7" s="155">
        <v>60.0226780437079</v>
      </c>
      <c r="W7" s="154">
        <v>3.318085109203871</v>
      </c>
      <c r="X7" s="151">
        <v>1148</v>
      </c>
      <c r="Y7" s="51"/>
      <c r="Z7" s="122">
        <v>63.30518840952216</v>
      </c>
      <c r="AA7" s="8">
        <v>3.157537777020405</v>
      </c>
      <c r="AB7" s="130">
        <v>1311</v>
      </c>
    </row>
    <row r="8" spans="1:28" ht="12.75">
      <c r="A8" s="7">
        <v>2</v>
      </c>
      <c r="B8" s="79" t="s">
        <v>67</v>
      </c>
      <c r="C8" s="79" t="s">
        <v>78</v>
      </c>
      <c r="D8" s="79" t="s">
        <v>78</v>
      </c>
      <c r="F8" s="135" t="s">
        <v>67</v>
      </c>
      <c r="G8" s="135" t="s">
        <v>78</v>
      </c>
      <c r="H8" s="137" t="s">
        <v>78</v>
      </c>
      <c r="J8" s="79" t="s">
        <v>67</v>
      </c>
      <c r="K8" s="79" t="s">
        <v>78</v>
      </c>
      <c r="L8" s="79" t="s">
        <v>78</v>
      </c>
      <c r="N8" s="135" t="s">
        <v>67</v>
      </c>
      <c r="O8" s="135" t="s">
        <v>78</v>
      </c>
      <c r="P8" s="137" t="s">
        <v>78</v>
      </c>
      <c r="R8" s="122">
        <f>0.640471512770138*100</f>
        <v>64.0471512770138</v>
      </c>
      <c r="S8" s="8">
        <v>7.649654685060316</v>
      </c>
      <c r="T8" s="130">
        <v>511</v>
      </c>
      <c r="V8" s="155">
        <v>64.13404853923157</v>
      </c>
      <c r="W8" s="154">
        <v>3.299376345959434</v>
      </c>
      <c r="X8" s="151">
        <v>1113</v>
      </c>
      <c r="Y8" s="51"/>
      <c r="Z8" s="122">
        <v>66.12739343244154</v>
      </c>
      <c r="AA8" s="8">
        <v>3.0264514487084</v>
      </c>
      <c r="AB8" s="130">
        <v>1376</v>
      </c>
    </row>
    <row r="9" spans="1:28" ht="12.75">
      <c r="A9" s="7">
        <v>3</v>
      </c>
      <c r="B9" s="79" t="s">
        <v>67</v>
      </c>
      <c r="C9" s="79" t="s">
        <v>78</v>
      </c>
      <c r="D9" s="79" t="s">
        <v>78</v>
      </c>
      <c r="E9" s="5"/>
      <c r="F9" s="135" t="s">
        <v>67</v>
      </c>
      <c r="G9" s="137" t="s">
        <v>78</v>
      </c>
      <c r="H9" s="137" t="s">
        <v>78</v>
      </c>
      <c r="I9" s="5"/>
      <c r="J9" s="79" t="s">
        <v>67</v>
      </c>
      <c r="K9" s="79" t="s">
        <v>78</v>
      </c>
      <c r="L9" s="79" t="s">
        <v>78</v>
      </c>
      <c r="M9" s="5"/>
      <c r="N9" s="135" t="s">
        <v>67</v>
      </c>
      <c r="O9" s="137" t="s">
        <v>78</v>
      </c>
      <c r="P9" s="137" t="s">
        <v>78</v>
      </c>
      <c r="Q9" s="5"/>
      <c r="R9" s="122">
        <f>0.731871838111298*100</f>
        <v>73.1871838111298</v>
      </c>
      <c r="S9" s="8">
        <v>6.542527344927393</v>
      </c>
      <c r="T9" s="130">
        <v>566</v>
      </c>
      <c r="U9" s="5"/>
      <c r="V9" s="155">
        <v>73.57066019663387</v>
      </c>
      <c r="W9" s="154">
        <v>3.241060280514816</v>
      </c>
      <c r="X9" s="151">
        <v>975</v>
      </c>
      <c r="Y9" s="51"/>
      <c r="Z9" s="122">
        <v>69.77581961759185</v>
      </c>
      <c r="AA9" s="8">
        <v>3.1212892206439307</v>
      </c>
      <c r="AB9" s="130">
        <v>1218</v>
      </c>
    </row>
    <row r="10" spans="1:28" ht="12.75">
      <c r="A10" s="7">
        <v>4</v>
      </c>
      <c r="B10" s="79" t="s">
        <v>67</v>
      </c>
      <c r="C10" s="79" t="s">
        <v>78</v>
      </c>
      <c r="D10" s="79" t="s">
        <v>78</v>
      </c>
      <c r="F10" s="135" t="s">
        <v>67</v>
      </c>
      <c r="G10" s="135" t="s">
        <v>78</v>
      </c>
      <c r="H10" s="137" t="s">
        <v>78</v>
      </c>
      <c r="J10" s="79" t="s">
        <v>67</v>
      </c>
      <c r="K10" s="79" t="s">
        <v>78</v>
      </c>
      <c r="L10" s="79" t="s">
        <v>78</v>
      </c>
      <c r="N10" s="135" t="s">
        <v>67</v>
      </c>
      <c r="O10" s="135" t="s">
        <v>78</v>
      </c>
      <c r="P10" s="137" t="s">
        <v>78</v>
      </c>
      <c r="R10" s="122">
        <f>0.76*100</f>
        <v>76</v>
      </c>
      <c r="S10" s="8">
        <v>5.9121397352029135</v>
      </c>
      <c r="T10" s="130">
        <v>695</v>
      </c>
      <c r="V10" s="155">
        <v>72.8929196855803</v>
      </c>
      <c r="W10" s="154">
        <v>3.175690194129764</v>
      </c>
      <c r="X10" s="151">
        <v>1032</v>
      </c>
      <c r="Y10" s="51"/>
      <c r="Z10" s="122">
        <v>76.17312397692163</v>
      </c>
      <c r="AA10" s="8">
        <v>2.6714222343669434</v>
      </c>
      <c r="AB10" s="130">
        <v>1431</v>
      </c>
    </row>
    <row r="11" spans="1:28" ht="12.75">
      <c r="A11" s="7">
        <v>5</v>
      </c>
      <c r="B11" s="79" t="s">
        <v>67</v>
      </c>
      <c r="C11" s="79" t="s">
        <v>78</v>
      </c>
      <c r="D11" s="79" t="s">
        <v>78</v>
      </c>
      <c r="F11" s="135" t="s">
        <v>67</v>
      </c>
      <c r="G11" s="135" t="s">
        <v>78</v>
      </c>
      <c r="H11" s="137" t="s">
        <v>78</v>
      </c>
      <c r="J11" s="79" t="s">
        <v>67</v>
      </c>
      <c r="K11" s="79" t="s">
        <v>78</v>
      </c>
      <c r="L11" s="79" t="s">
        <v>78</v>
      </c>
      <c r="N11" s="135" t="s">
        <v>67</v>
      </c>
      <c r="O11" s="135" t="s">
        <v>78</v>
      </c>
      <c r="P11" s="137" t="s">
        <v>78</v>
      </c>
      <c r="R11" s="122">
        <f>0.76283185840708*100</f>
        <v>76.283185840708</v>
      </c>
      <c r="S11" s="8">
        <v>6.435799743828923</v>
      </c>
      <c r="T11" s="130">
        <v>606</v>
      </c>
      <c r="V11" s="155">
        <v>75.02552496578124</v>
      </c>
      <c r="W11" s="154">
        <v>2.8477466445136486</v>
      </c>
      <c r="X11" s="151">
        <v>1217</v>
      </c>
      <c r="Y11" s="51"/>
      <c r="Z11" s="122">
        <v>76.44437765859071</v>
      </c>
      <c r="AA11" s="8">
        <v>2.5869321942814594</v>
      </c>
      <c r="AB11" s="130">
        <v>1514</v>
      </c>
    </row>
    <row r="12" spans="1:28" ht="12.75">
      <c r="A12" s="7">
        <v>6</v>
      </c>
      <c r="B12" s="79" t="s">
        <v>67</v>
      </c>
      <c r="C12" s="79" t="s">
        <v>78</v>
      </c>
      <c r="D12" s="79" t="s">
        <v>78</v>
      </c>
      <c r="F12" s="135" t="s">
        <v>67</v>
      </c>
      <c r="G12" s="135" t="s">
        <v>78</v>
      </c>
      <c r="H12" s="137" t="s">
        <v>78</v>
      </c>
      <c r="J12" s="79" t="s">
        <v>67</v>
      </c>
      <c r="K12" s="79" t="s">
        <v>78</v>
      </c>
      <c r="L12" s="79" t="s">
        <v>78</v>
      </c>
      <c r="N12" s="135" t="s">
        <v>67</v>
      </c>
      <c r="O12" s="135" t="s">
        <v>78</v>
      </c>
      <c r="P12" s="137" t="s">
        <v>78</v>
      </c>
      <c r="R12" s="122">
        <f>0.788888888888889*100</f>
        <v>78.8888888888889</v>
      </c>
      <c r="S12" s="8">
        <v>5.469925065168503</v>
      </c>
      <c r="T12" s="130">
        <v>681</v>
      </c>
      <c r="V12" s="155">
        <v>77.71459244951596</v>
      </c>
      <c r="W12" s="154">
        <v>2.823855681344952</v>
      </c>
      <c r="X12" s="151">
        <v>1144</v>
      </c>
      <c r="Y12" s="51"/>
      <c r="Z12" s="122">
        <v>79.2418405527135</v>
      </c>
      <c r="AA12" s="8">
        <v>2.5548270200066696</v>
      </c>
      <c r="AB12" s="130">
        <v>1418</v>
      </c>
    </row>
    <row r="13" spans="1:28" ht="12.75">
      <c r="A13" s="7">
        <v>7</v>
      </c>
      <c r="B13" s="79" t="s">
        <v>67</v>
      </c>
      <c r="C13" s="79" t="s">
        <v>78</v>
      </c>
      <c r="D13" s="79" t="s">
        <v>78</v>
      </c>
      <c r="F13" s="135" t="s">
        <v>67</v>
      </c>
      <c r="G13" s="135" t="s">
        <v>78</v>
      </c>
      <c r="H13" s="137" t="s">
        <v>78</v>
      </c>
      <c r="J13" s="79" t="s">
        <v>67</v>
      </c>
      <c r="K13" s="79" t="s">
        <v>78</v>
      </c>
      <c r="L13" s="79" t="s">
        <v>78</v>
      </c>
      <c r="N13" s="135" t="s">
        <v>67</v>
      </c>
      <c r="O13" s="135" t="s">
        <v>78</v>
      </c>
      <c r="P13" s="137" t="s">
        <v>78</v>
      </c>
      <c r="R13" s="122">
        <f>0.783783783783784*100</f>
        <v>78.3783783783784</v>
      </c>
      <c r="S13" s="8">
        <v>5.737058963080997</v>
      </c>
      <c r="T13" s="130">
        <v>652</v>
      </c>
      <c r="V13" s="155">
        <v>79.27879122200656</v>
      </c>
      <c r="W13" s="154">
        <v>2.6920171489755944</v>
      </c>
      <c r="X13" s="151">
        <v>1194</v>
      </c>
      <c r="Y13" s="51"/>
      <c r="Z13" s="122">
        <v>79.44053000972382</v>
      </c>
      <c r="AA13" s="8">
        <v>2.4943919328528423</v>
      </c>
      <c r="AB13" s="130">
        <v>1477</v>
      </c>
    </row>
    <row r="14" spans="1:28" ht="12.75">
      <c r="A14" s="7">
        <v>8</v>
      </c>
      <c r="B14" s="79" t="s">
        <v>67</v>
      </c>
      <c r="C14" s="79" t="s">
        <v>78</v>
      </c>
      <c r="D14" s="79" t="s">
        <v>78</v>
      </c>
      <c r="F14" s="135" t="s">
        <v>67</v>
      </c>
      <c r="G14" s="135" t="s">
        <v>78</v>
      </c>
      <c r="H14" s="137" t="s">
        <v>78</v>
      </c>
      <c r="J14" s="79" t="s">
        <v>67</v>
      </c>
      <c r="K14" s="79" t="s">
        <v>78</v>
      </c>
      <c r="L14" s="79" t="s">
        <v>78</v>
      </c>
      <c r="N14" s="135" t="s">
        <v>67</v>
      </c>
      <c r="O14" s="135" t="s">
        <v>78</v>
      </c>
      <c r="P14" s="137" t="s">
        <v>78</v>
      </c>
      <c r="R14" s="122">
        <f>0.779270633397313*100</f>
        <v>77.92706333973129</v>
      </c>
      <c r="S14" s="8">
        <v>6.534908508090602</v>
      </c>
      <c r="T14" s="130">
        <v>584</v>
      </c>
      <c r="V14" s="155">
        <v>79.70921113269222</v>
      </c>
      <c r="W14" s="154">
        <v>2.689211802585781</v>
      </c>
      <c r="X14" s="151">
        <v>1178</v>
      </c>
      <c r="Y14" s="51"/>
      <c r="Z14" s="122">
        <v>81.67664053520578</v>
      </c>
      <c r="AA14" s="8">
        <v>2.390180282068741</v>
      </c>
      <c r="AB14" s="130">
        <v>1474</v>
      </c>
    </row>
    <row r="15" spans="1:28" ht="12.75">
      <c r="A15" s="7">
        <v>9</v>
      </c>
      <c r="B15" s="79" t="s">
        <v>67</v>
      </c>
      <c r="C15" s="79" t="s">
        <v>78</v>
      </c>
      <c r="D15" s="79" t="s">
        <v>78</v>
      </c>
      <c r="F15" s="135" t="s">
        <v>67</v>
      </c>
      <c r="G15" s="135" t="s">
        <v>78</v>
      </c>
      <c r="H15" s="137" t="s">
        <v>78</v>
      </c>
      <c r="J15" s="79" t="s">
        <v>67</v>
      </c>
      <c r="K15" s="79" t="s">
        <v>78</v>
      </c>
      <c r="L15" s="79" t="s">
        <v>78</v>
      </c>
      <c r="N15" s="135" t="s">
        <v>67</v>
      </c>
      <c r="O15" s="135" t="s">
        <v>78</v>
      </c>
      <c r="P15" s="137" t="s">
        <v>78</v>
      </c>
      <c r="R15" s="122">
        <f>0.806501547987616*100</f>
        <v>80.65015479876159</v>
      </c>
      <c r="S15" s="8">
        <v>5.589967086291388</v>
      </c>
      <c r="T15" s="130">
        <v>604</v>
      </c>
      <c r="V15" s="155">
        <v>82.26656977732597</v>
      </c>
      <c r="W15" s="154">
        <v>2.504574518965427</v>
      </c>
      <c r="X15" s="151">
        <v>1225</v>
      </c>
      <c r="Y15" s="51"/>
      <c r="Z15" s="122">
        <v>82.00725398535928</v>
      </c>
      <c r="AA15" s="8">
        <v>2.4129205046116056</v>
      </c>
      <c r="AB15" s="130">
        <v>1426</v>
      </c>
    </row>
    <row r="16" spans="1:28" ht="12.75">
      <c r="A16" s="4" t="s">
        <v>32</v>
      </c>
      <c r="B16" s="79" t="s">
        <v>67</v>
      </c>
      <c r="C16" s="79" t="s">
        <v>78</v>
      </c>
      <c r="D16" s="79" t="s">
        <v>78</v>
      </c>
      <c r="F16" s="135" t="s">
        <v>67</v>
      </c>
      <c r="G16" s="135" t="s">
        <v>78</v>
      </c>
      <c r="H16" s="137" t="s">
        <v>78</v>
      </c>
      <c r="J16" s="79" t="s">
        <v>67</v>
      </c>
      <c r="K16" s="79" t="s">
        <v>78</v>
      </c>
      <c r="L16" s="79" t="s">
        <v>78</v>
      </c>
      <c r="N16" s="135" t="s">
        <v>67</v>
      </c>
      <c r="O16" s="135" t="s">
        <v>78</v>
      </c>
      <c r="P16" s="137" t="s">
        <v>78</v>
      </c>
      <c r="R16" s="122">
        <f>0.866261398176292*100</f>
        <v>86.6261398176292</v>
      </c>
      <c r="S16" s="8">
        <v>4.772259850889135</v>
      </c>
      <c r="T16" s="130">
        <v>683</v>
      </c>
      <c r="V16" s="155">
        <v>85.92847172533519</v>
      </c>
      <c r="W16" s="154">
        <v>2.312475974771175</v>
      </c>
      <c r="X16" s="151">
        <v>1191</v>
      </c>
      <c r="Y16" s="51"/>
      <c r="Z16" s="122">
        <v>84.75751082011288</v>
      </c>
      <c r="AA16" s="8">
        <v>2.233650324685364</v>
      </c>
      <c r="AB16" s="130">
        <v>1457</v>
      </c>
    </row>
    <row r="17" spans="1:28" ht="12.75">
      <c r="A17" s="4"/>
      <c r="D17" s="21"/>
      <c r="F17" s="135"/>
      <c r="G17" s="135"/>
      <c r="H17" s="136"/>
      <c r="L17" s="21"/>
      <c r="N17" s="135"/>
      <c r="O17" s="135"/>
      <c r="P17" s="142"/>
      <c r="R17" s="123"/>
      <c r="S17" s="8"/>
      <c r="T17" s="131"/>
      <c r="V17" s="155"/>
      <c r="W17" s="154"/>
      <c r="X17" s="151"/>
      <c r="Y17" s="51"/>
      <c r="Z17" s="123"/>
      <c r="AA17" s="8"/>
      <c r="AB17" s="131"/>
    </row>
    <row r="18" spans="1:28" ht="12.75">
      <c r="A18" s="5" t="s">
        <v>12</v>
      </c>
      <c r="D18" s="21"/>
      <c r="F18" s="135"/>
      <c r="G18" s="135"/>
      <c r="H18" s="98"/>
      <c r="I18" s="20"/>
      <c r="L18" s="21"/>
      <c r="N18" s="135"/>
      <c r="O18" s="135"/>
      <c r="P18" s="98"/>
      <c r="R18" s="73"/>
      <c r="S18" s="8"/>
      <c r="T18" s="132"/>
      <c r="V18" s="155"/>
      <c r="W18" s="154"/>
      <c r="X18" s="151"/>
      <c r="Y18" s="51"/>
      <c r="Z18" s="73"/>
      <c r="AA18" s="8"/>
      <c r="AB18" s="132"/>
    </row>
    <row r="19" spans="1:28" ht="12.75">
      <c r="A19" s="1" t="s">
        <v>14</v>
      </c>
      <c r="B19" s="110">
        <v>70.1704545454545</v>
      </c>
      <c r="C19" s="110">
        <v>2.3610688248667984</v>
      </c>
      <c r="D19" s="37">
        <v>2553</v>
      </c>
      <c r="E19" s="17"/>
      <c r="F19" s="138">
        <v>71.1147274206672</v>
      </c>
      <c r="G19" s="138">
        <v>2.535255528354419</v>
      </c>
      <c r="H19" s="139">
        <v>2173</v>
      </c>
      <c r="I19" s="32"/>
      <c r="J19" s="110">
        <v>67.1767406273909</v>
      </c>
      <c r="K19" s="110">
        <v>2.478687796445776</v>
      </c>
      <c r="L19" s="128">
        <v>2346</v>
      </c>
      <c r="M19" s="17"/>
      <c r="N19" s="138">
        <v>69.4406548431105</v>
      </c>
      <c r="O19" s="138">
        <v>4.317955350543016</v>
      </c>
      <c r="P19" s="139">
        <v>868</v>
      </c>
      <c r="Q19" s="17"/>
      <c r="R19" s="124">
        <f>0.714285714285714*100</f>
        <v>71.4285714285714</v>
      </c>
      <c r="S19" s="8">
        <v>9.257863248123915</v>
      </c>
      <c r="T19" s="128">
        <v>309</v>
      </c>
      <c r="U19" s="17"/>
      <c r="V19" s="155">
        <v>74.00098399303636</v>
      </c>
      <c r="W19" s="154">
        <v>4.246420302832476</v>
      </c>
      <c r="X19" s="151">
        <v>562</v>
      </c>
      <c r="Y19" s="51"/>
      <c r="Z19" s="124">
        <v>70.48400799279254</v>
      </c>
      <c r="AA19" s="8">
        <v>3.974594260348624</v>
      </c>
      <c r="AB19" s="128">
        <v>741</v>
      </c>
    </row>
    <row r="20" spans="1:28" ht="12.75">
      <c r="A20" s="1" t="s">
        <v>15</v>
      </c>
      <c r="B20" s="111">
        <v>71.542341385718</v>
      </c>
      <c r="C20" s="111">
        <v>2.0157129319342673</v>
      </c>
      <c r="D20" s="21">
        <v>3407</v>
      </c>
      <c r="E20" s="5"/>
      <c r="F20" s="140">
        <v>71.5339686443283</v>
      </c>
      <c r="G20" s="140">
        <v>2.2060333717845566</v>
      </c>
      <c r="H20" s="139">
        <v>2845</v>
      </c>
      <c r="I20" s="21"/>
      <c r="J20" s="111">
        <v>74.5953757225433</v>
      </c>
      <c r="K20" s="111">
        <v>2.038870888628672</v>
      </c>
      <c r="L20" s="128">
        <v>2980</v>
      </c>
      <c r="M20" s="5"/>
      <c r="N20" s="140">
        <v>74.0454076367389</v>
      </c>
      <c r="O20" s="140">
        <v>2.7679469959759473</v>
      </c>
      <c r="P20" s="139">
        <v>1913</v>
      </c>
      <c r="Q20" s="5"/>
      <c r="R20" s="124">
        <f>0.738594327990136*100</f>
        <v>73.8594327990136</v>
      </c>
      <c r="S20" s="8">
        <v>5.5492490958193486</v>
      </c>
      <c r="T20" s="128">
        <v>792</v>
      </c>
      <c r="U20" s="5"/>
      <c r="V20" s="155">
        <v>72.67424923462413</v>
      </c>
      <c r="W20" s="154">
        <v>2.616426768410456</v>
      </c>
      <c r="X20" s="151">
        <v>1528</v>
      </c>
      <c r="Y20" s="51"/>
      <c r="Z20" s="124">
        <v>74.45827060203635</v>
      </c>
      <c r="AA20" s="8">
        <v>2.397285182105371</v>
      </c>
      <c r="AB20" s="128">
        <v>1862</v>
      </c>
    </row>
    <row r="21" spans="1:28" ht="12.75">
      <c r="A21" s="1" t="s">
        <v>16</v>
      </c>
      <c r="B21" s="111">
        <v>71.7848236551478</v>
      </c>
      <c r="C21" s="111">
        <v>2.1256111213823843</v>
      </c>
      <c r="D21" s="21">
        <v>3048</v>
      </c>
      <c r="F21" s="140">
        <v>72.4673202614379</v>
      </c>
      <c r="G21" s="140">
        <v>2.286883011533824</v>
      </c>
      <c r="H21" s="139">
        <v>2594</v>
      </c>
      <c r="I21" s="20"/>
      <c r="J21" s="111">
        <v>71.6583684412102</v>
      </c>
      <c r="K21" s="111">
        <v>2.2166071278811543</v>
      </c>
      <c r="L21" s="128">
        <v>2702</v>
      </c>
      <c r="N21" s="140">
        <v>72.2866894197952</v>
      </c>
      <c r="O21" s="140">
        <v>3.295227532160304</v>
      </c>
      <c r="P21" s="139">
        <v>1407</v>
      </c>
      <c r="R21" s="124">
        <f>0.735483870967742*100</f>
        <v>73.5483870967742</v>
      </c>
      <c r="S21" s="8">
        <v>6.370902676135557</v>
      </c>
      <c r="T21" s="128">
        <v>626</v>
      </c>
      <c r="V21" s="155">
        <v>71.53629722446773</v>
      </c>
      <c r="W21" s="154">
        <v>3.0808009322523517</v>
      </c>
      <c r="X21" s="151">
        <v>1130</v>
      </c>
      <c r="Y21" s="51"/>
      <c r="Z21" s="124">
        <v>72.34850550666594</v>
      </c>
      <c r="AA21" s="8">
        <v>2.813534244760241</v>
      </c>
      <c r="AB21" s="128">
        <v>1422</v>
      </c>
    </row>
    <row r="22" spans="1:28" ht="12.75">
      <c r="A22" s="1" t="s">
        <v>17</v>
      </c>
      <c r="B22" s="111">
        <v>75.7802746566791</v>
      </c>
      <c r="C22" s="111">
        <v>2.1415687213234023</v>
      </c>
      <c r="D22" s="21">
        <v>2721</v>
      </c>
      <c r="F22" s="140">
        <v>75.8389261744966</v>
      </c>
      <c r="G22" s="140">
        <v>2.264303607727612</v>
      </c>
      <c r="H22" s="139">
        <v>2430</v>
      </c>
      <c r="I22" s="20"/>
      <c r="J22" s="111">
        <v>77.752808988764</v>
      </c>
      <c r="K22" s="111">
        <v>2.114077436985781</v>
      </c>
      <c r="L22" s="128">
        <v>2530</v>
      </c>
      <c r="N22" s="140">
        <v>73.84</v>
      </c>
      <c r="O22" s="140">
        <v>3.2851671562255405</v>
      </c>
      <c r="P22" s="139">
        <v>1365</v>
      </c>
      <c r="R22" s="124">
        <f>0.710775047258979*100</f>
        <v>71.0775047258979</v>
      </c>
      <c r="S22" s="8">
        <v>7.089902934262504</v>
      </c>
      <c r="T22" s="128">
        <v>564</v>
      </c>
      <c r="V22" s="155">
        <v>72.61084648360638</v>
      </c>
      <c r="W22" s="154">
        <v>3.1259828764706796</v>
      </c>
      <c r="X22" s="151">
        <v>1072</v>
      </c>
      <c r="Y22" s="51"/>
      <c r="Z22" s="124">
        <v>74.00991823263065</v>
      </c>
      <c r="AA22" s="8">
        <v>2.8667103522353443</v>
      </c>
      <c r="AB22" s="128">
        <v>1317</v>
      </c>
    </row>
    <row r="23" spans="1:28" ht="12.75">
      <c r="A23" s="1" t="s">
        <v>18</v>
      </c>
      <c r="B23" s="111">
        <v>73.760539629005</v>
      </c>
      <c r="C23" s="111">
        <v>2.0119380270046037</v>
      </c>
      <c r="D23" s="21">
        <v>3251</v>
      </c>
      <c r="F23" s="140">
        <v>74.0828402366864</v>
      </c>
      <c r="G23" s="140">
        <v>2.2626428964662253</v>
      </c>
      <c r="H23" s="139">
        <v>2550</v>
      </c>
      <c r="I23" s="20"/>
      <c r="J23" s="111">
        <v>74.1839762611276</v>
      </c>
      <c r="K23" s="111">
        <v>2.095127634481308</v>
      </c>
      <c r="L23" s="128">
        <v>2852</v>
      </c>
      <c r="N23" s="140">
        <v>72.0529801324503</v>
      </c>
      <c r="O23" s="140">
        <v>3.1547855792442547</v>
      </c>
      <c r="P23" s="139">
        <v>1543</v>
      </c>
      <c r="R23" s="124">
        <f>0.696540880503145*100</f>
        <v>69.6540880503145</v>
      </c>
      <c r="S23" s="8">
        <v>6.556604746228686</v>
      </c>
      <c r="T23" s="128">
        <v>646</v>
      </c>
      <c r="V23" s="155">
        <v>75.33400408298289</v>
      </c>
      <c r="W23" s="154">
        <v>2.965454080897544</v>
      </c>
      <c r="X23" s="151">
        <v>1113</v>
      </c>
      <c r="Y23" s="51"/>
      <c r="Z23" s="124">
        <v>75.69199414457701</v>
      </c>
      <c r="AA23" s="8">
        <v>2.7020254881124472</v>
      </c>
      <c r="AB23" s="128">
        <v>1418</v>
      </c>
    </row>
    <row r="24" spans="1:28" ht="12.75">
      <c r="A24" s="1" t="s">
        <v>19</v>
      </c>
      <c r="B24" s="111">
        <v>79.6588348889604</v>
      </c>
      <c r="C24" s="111">
        <v>1.9447699567944454</v>
      </c>
      <c r="D24" s="21">
        <v>2913</v>
      </c>
      <c r="F24" s="140">
        <v>81.0739767179872</v>
      </c>
      <c r="G24" s="140">
        <v>2.0506457034847116</v>
      </c>
      <c r="H24" s="139">
        <v>2481</v>
      </c>
      <c r="I24" s="20"/>
      <c r="J24" s="111">
        <v>79.8804080196975</v>
      </c>
      <c r="K24" s="111">
        <v>1.9301483222778657</v>
      </c>
      <c r="L24" s="128">
        <v>2820</v>
      </c>
      <c r="N24" s="140">
        <v>80.8630393996247</v>
      </c>
      <c r="O24" s="140">
        <v>2.684192430791235</v>
      </c>
      <c r="P24" s="139">
        <v>1638</v>
      </c>
      <c r="R24" s="124">
        <f>0.818851251840943*100</f>
        <v>81.88512518409429</v>
      </c>
      <c r="S24" s="8">
        <v>5.315809998689716</v>
      </c>
      <c r="T24" s="128">
        <v>676</v>
      </c>
      <c r="V24" s="155">
        <v>79.9838534621492</v>
      </c>
      <c r="W24" s="154">
        <v>2.5039415568461436</v>
      </c>
      <c r="X24" s="151">
        <v>1345</v>
      </c>
      <c r="Y24" s="51"/>
      <c r="Z24" s="124">
        <v>79.66200212841555</v>
      </c>
      <c r="AA24" s="8">
        <v>2.378072582209036</v>
      </c>
      <c r="AB24" s="128">
        <v>1612</v>
      </c>
    </row>
    <row r="25" spans="1:28" ht="12.75">
      <c r="A25" s="1" t="s">
        <v>20</v>
      </c>
      <c r="B25" s="111">
        <v>75.0784077201447</v>
      </c>
      <c r="C25" s="111">
        <v>1.9059914177137713</v>
      </c>
      <c r="D25" s="21">
        <v>3502</v>
      </c>
      <c r="F25" s="140">
        <v>71.9764837625979</v>
      </c>
      <c r="G25" s="140">
        <v>1.9940847917033295</v>
      </c>
      <c r="H25" s="139">
        <v>3449</v>
      </c>
      <c r="I25" s="20"/>
      <c r="J25" s="111">
        <v>74.9003984063745</v>
      </c>
      <c r="K25" s="111">
        <v>1.9865600145990712</v>
      </c>
      <c r="L25" s="128">
        <v>3114</v>
      </c>
      <c r="N25" s="140">
        <v>71.3345864661654</v>
      </c>
      <c r="O25" s="140">
        <v>2.7668954506735304</v>
      </c>
      <c r="P25" s="139">
        <v>2037</v>
      </c>
      <c r="R25" s="124">
        <f>0.724944320712695*100</f>
        <v>72.4944320712695</v>
      </c>
      <c r="S25" s="8">
        <v>5.359306874696216</v>
      </c>
      <c r="T25" s="128">
        <v>895</v>
      </c>
      <c r="V25" s="163">
        <v>70.72515095717355</v>
      </c>
      <c r="W25" s="164">
        <v>2.6002255561388097</v>
      </c>
      <c r="X25" s="165">
        <v>1613</v>
      </c>
      <c r="Y25" s="167"/>
      <c r="Z25" s="124">
        <v>73.40199632308287</v>
      </c>
      <c r="AA25" s="8">
        <v>2.3245435362765576</v>
      </c>
      <c r="AB25" s="128">
        <v>2033</v>
      </c>
    </row>
    <row r="26" spans="1:28" ht="12.75">
      <c r="A26" s="1" t="s">
        <v>21</v>
      </c>
      <c r="B26" s="111">
        <v>81.8931828050369</v>
      </c>
      <c r="C26" s="111">
        <v>1.659732058352688</v>
      </c>
      <c r="D26" s="21">
        <v>3660</v>
      </c>
      <c r="F26" s="140">
        <v>81.4446145992853</v>
      </c>
      <c r="G26" s="140">
        <v>1.8203247934069822</v>
      </c>
      <c r="H26" s="139">
        <v>3101</v>
      </c>
      <c r="I26" s="20"/>
      <c r="J26" s="111">
        <v>82.8701485385721</v>
      </c>
      <c r="K26" s="111">
        <v>1.664079840086643</v>
      </c>
      <c r="L26" s="128">
        <v>3351</v>
      </c>
      <c r="N26" s="140">
        <v>82.0545609548167</v>
      </c>
      <c r="O26" s="140">
        <v>2.3280516732651506</v>
      </c>
      <c r="P26" s="139">
        <v>2072</v>
      </c>
      <c r="R26" s="124">
        <f>0.848790322580645*100</f>
        <v>84.8790322580645</v>
      </c>
      <c r="S26" s="8">
        <v>4.090894942948239</v>
      </c>
      <c r="T26" s="128">
        <v>999</v>
      </c>
      <c r="V26" s="155">
        <v>81.84886108886113</v>
      </c>
      <c r="W26" s="154">
        <v>2.081581023245313</v>
      </c>
      <c r="X26" s="151">
        <v>1806</v>
      </c>
      <c r="Y26" s="51"/>
      <c r="Z26" s="124">
        <v>81.86303930876909</v>
      </c>
      <c r="AA26" s="8">
        <v>1.9469209131106027</v>
      </c>
      <c r="AB26" s="128">
        <v>2204</v>
      </c>
    </row>
    <row r="27" spans="1:28" ht="12.75">
      <c r="A27" s="1" t="s">
        <v>22</v>
      </c>
      <c r="B27" s="112">
        <v>82.0593368237347</v>
      </c>
      <c r="C27" s="112">
        <v>1.808065861218651</v>
      </c>
      <c r="D27" s="38">
        <v>3062</v>
      </c>
      <c r="E27" s="18"/>
      <c r="F27" s="141">
        <v>81.1336032388664</v>
      </c>
      <c r="G27" s="141">
        <v>2.019869102768901</v>
      </c>
      <c r="H27" s="139">
        <v>2551</v>
      </c>
      <c r="I27" s="33"/>
      <c r="J27" s="112">
        <v>80.9704321455648</v>
      </c>
      <c r="K27" s="112">
        <v>1.8247380073920212</v>
      </c>
      <c r="L27" s="128">
        <v>3025</v>
      </c>
      <c r="M27" s="18"/>
      <c r="N27" s="141">
        <v>80.3234501347709</v>
      </c>
      <c r="O27" s="141">
        <v>2.737012082262183</v>
      </c>
      <c r="P27" s="139">
        <v>1609</v>
      </c>
      <c r="Q27" s="18"/>
      <c r="R27" s="124">
        <f>0.758785942492013*100</f>
        <v>75.8785942492013</v>
      </c>
      <c r="S27" s="8">
        <v>6.149756755642578</v>
      </c>
      <c r="T27" s="128">
        <v>590</v>
      </c>
      <c r="U27" s="18"/>
      <c r="V27" s="163">
        <v>78.27294539389939</v>
      </c>
      <c r="W27" s="164">
        <v>2.679124561800343</v>
      </c>
      <c r="X27" s="165">
        <v>1248</v>
      </c>
      <c r="Y27" s="167"/>
      <c r="Z27" s="124">
        <v>79.32120734122684</v>
      </c>
      <c r="AA27" s="8">
        <v>2.486309907513558</v>
      </c>
      <c r="AB27" s="128">
        <v>1493</v>
      </c>
    </row>
    <row r="28" spans="3:28" ht="12.75">
      <c r="C28" s="111"/>
      <c r="D28" s="21"/>
      <c r="F28" s="135"/>
      <c r="G28" s="140"/>
      <c r="H28" s="98"/>
      <c r="I28" s="20"/>
      <c r="L28" s="21"/>
      <c r="N28" s="135"/>
      <c r="O28" s="135"/>
      <c r="P28" s="98"/>
      <c r="R28" s="124"/>
      <c r="S28" s="8"/>
      <c r="T28" s="22"/>
      <c r="V28" s="155"/>
      <c r="W28" s="154"/>
      <c r="X28" s="151"/>
      <c r="Y28" s="51"/>
      <c r="Z28" s="124"/>
      <c r="AA28" s="8"/>
      <c r="AB28" s="22"/>
    </row>
    <row r="29" spans="1:28" ht="12.75">
      <c r="A29" s="1" t="s">
        <v>29</v>
      </c>
      <c r="B29" s="111">
        <v>74.9221737970292</v>
      </c>
      <c r="C29" s="111">
        <v>0.7532983823718951</v>
      </c>
      <c r="D29" s="128">
        <v>22513</v>
      </c>
      <c r="F29" s="140">
        <v>74.6951849555693</v>
      </c>
      <c r="G29" s="140">
        <v>0.8151162718287708</v>
      </c>
      <c r="H29" s="139">
        <v>19343</v>
      </c>
      <c r="I29" s="20"/>
      <c r="J29" s="111">
        <v>75.8588717548311</v>
      </c>
      <c r="K29" s="111">
        <v>0.7603234915782195</v>
      </c>
      <c r="L29" s="128">
        <v>20708</v>
      </c>
      <c r="N29" s="140">
        <v>74.3459174714662</v>
      </c>
      <c r="O29" s="140">
        <v>1.128397845069216</v>
      </c>
      <c r="P29" s="139">
        <v>11425</v>
      </c>
      <c r="R29" s="124">
        <f>0.744490768314473*100</f>
        <v>74.4490768314473</v>
      </c>
      <c r="S29" s="8">
        <v>2.21019779161972</v>
      </c>
      <c r="T29" s="128">
        <v>4987</v>
      </c>
      <c r="V29" s="155">
        <v>74.42540165543157</v>
      </c>
      <c r="W29" s="154">
        <v>1.0609458312336884</v>
      </c>
      <c r="X29" s="151">
        <v>8907</v>
      </c>
      <c r="Y29" s="51"/>
      <c r="Z29" s="124">
        <v>75.47672891263534</v>
      </c>
      <c r="AA29" s="8">
        <v>0.9699511028401417</v>
      </c>
      <c r="AB29" s="128">
        <v>11070</v>
      </c>
    </row>
    <row r="30" spans="1:28" ht="12.75">
      <c r="A30" s="1" t="s">
        <v>30</v>
      </c>
      <c r="B30" s="111">
        <v>81.7758682420336</v>
      </c>
      <c r="C30" s="111">
        <v>1.3446849170871147</v>
      </c>
      <c r="D30" s="128">
        <v>5604</v>
      </c>
      <c r="F30" s="140">
        <v>80.9879618098796</v>
      </c>
      <c r="G30" s="140">
        <v>1.4721079109784228</v>
      </c>
      <c r="H30" s="139">
        <v>4831</v>
      </c>
      <c r="I30" s="20"/>
      <c r="J30" s="111">
        <v>80.3749043611323</v>
      </c>
      <c r="K30" s="111">
        <v>1.4343201854148404</v>
      </c>
      <c r="L30" s="128">
        <v>5012</v>
      </c>
      <c r="N30" s="140">
        <v>80.8232603724273</v>
      </c>
      <c r="O30" s="140">
        <v>1.9762091431405935</v>
      </c>
      <c r="P30" s="139">
        <v>3027</v>
      </c>
      <c r="R30" s="124">
        <f>0.816981132075472*100</f>
        <v>81.6981132075472</v>
      </c>
      <c r="S30" s="8">
        <v>4.271546836732021</v>
      </c>
      <c r="T30" s="128">
        <v>1110</v>
      </c>
      <c r="V30" s="163">
        <v>79.48348752685844</v>
      </c>
      <c r="W30" s="164">
        <v>1.8498959357491032</v>
      </c>
      <c r="X30" s="165">
        <v>2510</v>
      </c>
      <c r="Y30" s="167"/>
      <c r="Z30" s="169">
        <v>79.1666657108783</v>
      </c>
      <c r="AA30" s="170">
        <v>1.7494997586727976</v>
      </c>
      <c r="AB30" s="171">
        <v>3032</v>
      </c>
    </row>
    <row r="31" spans="3:28" ht="12.75">
      <c r="C31" s="111"/>
      <c r="D31" s="21"/>
      <c r="F31" s="135"/>
      <c r="G31" s="140"/>
      <c r="H31" s="98"/>
      <c r="I31" s="20"/>
      <c r="N31" s="135"/>
      <c r="O31" s="135"/>
      <c r="P31" s="98"/>
      <c r="R31" s="11"/>
      <c r="S31" s="8"/>
      <c r="T31" s="22"/>
      <c r="V31" s="155"/>
      <c r="W31" s="154"/>
      <c r="X31" s="151"/>
      <c r="Y31" s="51"/>
      <c r="Z31" s="11"/>
      <c r="AA31" s="8"/>
      <c r="AB31" s="22"/>
    </row>
    <row r="32" spans="1:28" ht="12.75">
      <c r="A32" s="2" t="s">
        <v>13</v>
      </c>
      <c r="C32" s="111"/>
      <c r="D32" s="21"/>
      <c r="F32" s="135"/>
      <c r="G32" s="140"/>
      <c r="H32" s="98"/>
      <c r="I32" s="20"/>
      <c r="N32" s="135"/>
      <c r="O32" s="135"/>
      <c r="P32" s="98"/>
      <c r="R32" s="8"/>
      <c r="S32" s="8"/>
      <c r="T32" s="22"/>
      <c r="V32" s="155"/>
      <c r="W32" s="154"/>
      <c r="X32" s="151"/>
      <c r="Y32" s="51"/>
      <c r="Z32" s="8"/>
      <c r="AA32" s="8"/>
      <c r="AB32" s="22"/>
    </row>
    <row r="33" spans="1:28" ht="12.75">
      <c r="A33" s="1" t="s">
        <v>23</v>
      </c>
      <c r="B33" s="111">
        <v>84.7212470158685</v>
      </c>
      <c r="C33" s="111">
        <v>1.1458799131778008</v>
      </c>
      <c r="D33" s="128">
        <v>6703</v>
      </c>
      <c r="F33" s="140">
        <v>84.645286686103</v>
      </c>
      <c r="G33" s="140">
        <v>1.239822985162931</v>
      </c>
      <c r="H33" s="139">
        <v>5749</v>
      </c>
      <c r="I33" s="20"/>
      <c r="J33" s="111">
        <v>85.1805533843989</v>
      </c>
      <c r="K33" s="111">
        <v>1.194111818525073</v>
      </c>
      <c r="L33" s="128">
        <v>5787</v>
      </c>
      <c r="N33" s="140">
        <v>83.6599503174165</v>
      </c>
      <c r="O33" s="140">
        <v>1.7440086192030932</v>
      </c>
      <c r="P33" s="139">
        <v>3428</v>
      </c>
      <c r="R33" s="125">
        <v>83.4788029925187</v>
      </c>
      <c r="S33" s="8">
        <v>3.334961611586138</v>
      </c>
      <c r="T33" s="128">
        <v>1575</v>
      </c>
      <c r="V33" s="155">
        <v>83.72049616942056</v>
      </c>
      <c r="W33" s="154">
        <v>1.5821251628043171</v>
      </c>
      <c r="X33" s="151">
        <v>2868</v>
      </c>
      <c r="Y33" s="51"/>
      <c r="Z33" s="125">
        <v>83.41606964560924</v>
      </c>
      <c r="AA33" s="8">
        <v>1.4772192439490581</v>
      </c>
      <c r="AB33" s="128">
        <v>3567</v>
      </c>
    </row>
    <row r="34" spans="1:28" ht="12.75">
      <c r="A34" s="1" t="s">
        <v>24</v>
      </c>
      <c r="B34" s="112">
        <v>81.2318606900999</v>
      </c>
      <c r="C34" s="112">
        <v>1.999044286770058</v>
      </c>
      <c r="D34" s="128">
        <v>2594</v>
      </c>
      <c r="E34" s="24"/>
      <c r="F34" s="141">
        <v>78.6643233743409</v>
      </c>
      <c r="G34" s="141">
        <v>2.0532015319461294</v>
      </c>
      <c r="H34" s="139">
        <v>2707</v>
      </c>
      <c r="I34" s="34"/>
      <c r="J34" s="112">
        <v>82.2776047075112</v>
      </c>
      <c r="K34" s="112">
        <v>1.822412128851326</v>
      </c>
      <c r="L34" s="128">
        <v>2870</v>
      </c>
      <c r="M34" s="24"/>
      <c r="N34" s="141">
        <v>77.433628318584</v>
      </c>
      <c r="O34" s="141">
        <v>2.9370745996619405</v>
      </c>
      <c r="P34" s="139">
        <v>1545</v>
      </c>
      <c r="Q34" s="24"/>
      <c r="R34" s="125">
        <v>80.7162534435261</v>
      </c>
      <c r="S34" s="8">
        <v>5.266135801966755</v>
      </c>
      <c r="T34" s="128">
        <v>684</v>
      </c>
      <c r="U34" s="24"/>
      <c r="V34" s="163">
        <v>77.48364969243923</v>
      </c>
      <c r="W34" s="164">
        <v>2.872138442341395</v>
      </c>
      <c r="X34" s="165">
        <v>1114</v>
      </c>
      <c r="Y34" s="167"/>
      <c r="Z34" s="125">
        <v>80.11353326249521</v>
      </c>
      <c r="AA34" s="8">
        <v>2.5187704713092174</v>
      </c>
      <c r="AB34" s="128">
        <v>1413</v>
      </c>
    </row>
    <row r="35" spans="1:28" ht="12.75">
      <c r="A35" s="1" t="s">
        <v>25</v>
      </c>
      <c r="B35" s="112">
        <v>78.4660053230099</v>
      </c>
      <c r="C35" s="112">
        <v>1.1823705270411295</v>
      </c>
      <c r="D35" s="128">
        <v>8218</v>
      </c>
      <c r="E35" s="24"/>
      <c r="F35" s="141">
        <v>77.8059785673998</v>
      </c>
      <c r="G35" s="141">
        <v>1.2993936305734621</v>
      </c>
      <c r="H35" s="139">
        <v>6954</v>
      </c>
      <c r="I35" s="34"/>
      <c r="J35" s="112">
        <v>77.8685386088066</v>
      </c>
      <c r="K35" s="112">
        <v>1.219576153214696</v>
      </c>
      <c r="L35" s="128">
        <v>7574</v>
      </c>
      <c r="M35" s="24"/>
      <c r="N35" s="141">
        <v>78.1208351843625</v>
      </c>
      <c r="O35" s="141">
        <v>1.703959171017189</v>
      </c>
      <c r="P35" s="139">
        <v>4490</v>
      </c>
      <c r="Q35" s="24"/>
      <c r="R35" s="126">
        <v>77.9775280898876</v>
      </c>
      <c r="S35" s="8">
        <v>3.532579324083933</v>
      </c>
      <c r="T35" s="128">
        <v>1837</v>
      </c>
      <c r="U35" s="24"/>
      <c r="V35" s="155">
        <v>78.73881256471776</v>
      </c>
      <c r="W35" s="154">
        <v>1.592272271503063</v>
      </c>
      <c r="X35" s="151">
        <v>3478</v>
      </c>
      <c r="Y35" s="51"/>
      <c r="Z35" s="126">
        <v>78.86916374040838</v>
      </c>
      <c r="AA35" s="8">
        <v>1.4901477684436415</v>
      </c>
      <c r="AB35" s="128">
        <v>4223</v>
      </c>
    </row>
    <row r="36" spans="1:28" ht="12.75">
      <c r="A36" s="1" t="s">
        <v>26</v>
      </c>
      <c r="B36" s="110">
        <v>70.8490803728899</v>
      </c>
      <c r="C36" s="110">
        <v>1.854998372699157</v>
      </c>
      <c r="D36" s="128">
        <v>4081</v>
      </c>
      <c r="E36" s="25"/>
      <c r="F36" s="138">
        <v>70.0151745068285</v>
      </c>
      <c r="G36" s="138">
        <v>2.071664002681004</v>
      </c>
      <c r="H36" s="139">
        <v>3326</v>
      </c>
      <c r="I36" s="35"/>
      <c r="J36" s="110">
        <v>71.9463470319634</v>
      </c>
      <c r="K36" s="110">
        <v>1.8945097683635623</v>
      </c>
      <c r="L36" s="128">
        <v>3676</v>
      </c>
      <c r="M36" s="25"/>
      <c r="N36" s="138">
        <v>72.4042198778456</v>
      </c>
      <c r="O36" s="138">
        <v>2.888135399421678</v>
      </c>
      <c r="P36" s="139">
        <v>1827</v>
      </c>
      <c r="Q36" s="25"/>
      <c r="R36" s="125">
        <v>69.501133786848</v>
      </c>
      <c r="S36" s="8">
        <v>5.575549285793002</v>
      </c>
      <c r="T36" s="128">
        <v>871</v>
      </c>
      <c r="U36" s="25"/>
      <c r="V36" s="155">
        <v>69.1042181758575</v>
      </c>
      <c r="W36" s="154">
        <v>2.7005586852794963</v>
      </c>
      <c r="X36" s="151">
        <v>1542</v>
      </c>
      <c r="Y36" s="51"/>
      <c r="Z36" s="125">
        <v>71.34023882407553</v>
      </c>
      <c r="AA36" s="8">
        <v>2.41167252919616</v>
      </c>
      <c r="AB36" s="128">
        <v>1978</v>
      </c>
    </row>
    <row r="37" spans="1:28" ht="12.75">
      <c r="A37" s="1" t="s">
        <v>27</v>
      </c>
      <c r="B37" s="111">
        <v>63.2104594152896</v>
      </c>
      <c r="C37" s="111">
        <v>1.567652209844585</v>
      </c>
      <c r="D37" s="128">
        <v>6434</v>
      </c>
      <c r="F37" s="140">
        <v>64.0410958904109</v>
      </c>
      <c r="G37" s="140">
        <v>1.7085268504767797</v>
      </c>
      <c r="H37" s="139">
        <v>5364</v>
      </c>
      <c r="I37" s="20"/>
      <c r="J37" s="111">
        <v>64.5622394282311</v>
      </c>
      <c r="K37" s="111">
        <v>1.6122152136477865</v>
      </c>
      <c r="L37" s="128">
        <v>5754</v>
      </c>
      <c r="N37" s="140">
        <v>62.8840782122905</v>
      </c>
      <c r="O37" s="140">
        <v>2.395979721147306</v>
      </c>
      <c r="P37" s="139">
        <v>3101</v>
      </c>
      <c r="R37" s="126">
        <v>61.652739090065</v>
      </c>
      <c r="S37" s="8">
        <v>5.328680362860236</v>
      </c>
      <c r="T37" s="128">
        <v>1108</v>
      </c>
      <c r="V37" s="155">
        <v>62.816637422382314</v>
      </c>
      <c r="W37" s="154">
        <v>2.2688545487057326</v>
      </c>
      <c r="X37" s="151">
        <v>2390</v>
      </c>
      <c r="Y37" s="51"/>
      <c r="Z37" s="126">
        <v>63.84416260767929</v>
      </c>
      <c r="AA37" s="8">
        <v>2.119232387897899</v>
      </c>
      <c r="AB37" s="128">
        <v>2892</v>
      </c>
    </row>
    <row r="38" spans="1:28" ht="12.75">
      <c r="A38" s="1" t="s">
        <v>28</v>
      </c>
      <c r="B38" s="111">
        <v>78.5046728971962</v>
      </c>
      <c r="C38" s="111">
        <v>11.484014935755056</v>
      </c>
      <c r="D38" s="128">
        <v>87</v>
      </c>
      <c r="F38" s="140">
        <v>82.2916666666666</v>
      </c>
      <c r="G38" s="140">
        <v>11.571362658517877</v>
      </c>
      <c r="H38" s="139">
        <v>74</v>
      </c>
      <c r="I38" s="20"/>
      <c r="J38" s="111">
        <v>81.3559322033898</v>
      </c>
      <c r="K38" s="111">
        <v>12.96356530459456</v>
      </c>
      <c r="L38" s="128">
        <v>59</v>
      </c>
      <c r="N38" s="140">
        <v>80</v>
      </c>
      <c r="O38" s="140">
        <v>14.14420753084893</v>
      </c>
      <c r="P38" s="139">
        <v>61</v>
      </c>
      <c r="R38" s="8" t="s">
        <v>34</v>
      </c>
      <c r="S38" s="8" t="s">
        <v>34</v>
      </c>
      <c r="T38" s="128">
        <v>22</v>
      </c>
      <c r="V38" s="155" t="s">
        <v>34</v>
      </c>
      <c r="W38" s="154" t="s">
        <v>34</v>
      </c>
      <c r="X38" s="151">
        <v>25</v>
      </c>
      <c r="Y38" s="51"/>
      <c r="Z38" s="8" t="s">
        <v>34</v>
      </c>
      <c r="AA38" s="8" t="s">
        <v>34</v>
      </c>
      <c r="AB38" s="128">
        <v>29</v>
      </c>
    </row>
    <row r="39" spans="6:28" ht="12.75">
      <c r="F39" s="135"/>
      <c r="G39" s="135"/>
      <c r="H39" s="136"/>
      <c r="N39" s="135"/>
      <c r="O39" s="135"/>
      <c r="P39" s="98"/>
      <c r="T39" s="22"/>
      <c r="V39" s="150"/>
      <c r="W39" s="150"/>
      <c r="X39" s="151"/>
      <c r="Y39" s="51"/>
      <c r="Z39" s="9"/>
      <c r="AA39" s="9"/>
      <c r="AB39" s="22"/>
    </row>
    <row r="40" spans="1:28" ht="12.75">
      <c r="A40" s="12" t="s">
        <v>33</v>
      </c>
      <c r="B40" s="113">
        <v>76.28582050819855</v>
      </c>
      <c r="C40" s="117">
        <v>0.6888746083877777</v>
      </c>
      <c r="D40" s="21">
        <v>28117</v>
      </c>
      <c r="E40" s="12"/>
      <c r="F40" s="99">
        <v>75.94921222053017</v>
      </c>
      <c r="G40" s="96">
        <v>0.7167795769651093</v>
      </c>
      <c r="H40" s="98">
        <v>24174</v>
      </c>
      <c r="I40" s="12"/>
      <c r="J40" s="113">
        <v>76.77752757612737</v>
      </c>
      <c r="K40" s="117">
        <v>0.6731646831632361</v>
      </c>
      <c r="L40" s="21">
        <v>25720</v>
      </c>
      <c r="M40" s="12"/>
      <c r="N40" s="96">
        <v>75.71444047188149</v>
      </c>
      <c r="O40" s="96">
        <v>0.9851060475374922</v>
      </c>
      <c r="P40" s="98">
        <v>14452</v>
      </c>
      <c r="Q40" s="12"/>
      <c r="R40" s="108">
        <v>75.70914481586027</v>
      </c>
      <c r="S40" s="11">
        <v>2</v>
      </c>
      <c r="T40" s="131">
        <v>6097</v>
      </c>
      <c r="U40" s="12"/>
      <c r="V40" s="155">
        <v>75.47847330011862</v>
      </c>
      <c r="W40" s="154">
        <v>0.9240665258455323</v>
      </c>
      <c r="X40" s="151">
        <v>11417</v>
      </c>
      <c r="Y40" s="51"/>
      <c r="Z40" s="84">
        <v>76.2408040371073</v>
      </c>
      <c r="AA40" s="41">
        <v>0.8501531446781527</v>
      </c>
      <c r="AB40" s="51">
        <v>14102</v>
      </c>
    </row>
    <row r="41" spans="1:28" s="10" customFormat="1" ht="12.75">
      <c r="A41" s="15"/>
      <c r="B41" s="114"/>
      <c r="C41" s="118"/>
      <c r="D41" s="45"/>
      <c r="E41" s="15"/>
      <c r="F41" s="103"/>
      <c r="G41" s="104"/>
      <c r="H41" s="105"/>
      <c r="I41" s="15"/>
      <c r="J41" s="114"/>
      <c r="K41" s="118"/>
      <c r="L41" s="45"/>
      <c r="M41" s="15"/>
      <c r="N41" s="143"/>
      <c r="O41" s="104"/>
      <c r="P41" s="105"/>
      <c r="Q41" s="15"/>
      <c r="R41" s="47"/>
      <c r="S41" s="16"/>
      <c r="T41" s="133"/>
      <c r="U41" s="15"/>
      <c r="V41" s="162"/>
      <c r="W41" s="156"/>
      <c r="X41" s="161"/>
      <c r="Y41" s="71"/>
      <c r="Z41" s="47"/>
      <c r="AA41" s="16"/>
      <c r="AB41" s="133"/>
    </row>
    <row r="42" ht="12.75">
      <c r="A42" s="42" t="s">
        <v>66</v>
      </c>
    </row>
    <row r="43" spans="1:25" s="43" customFormat="1" ht="12.75">
      <c r="A43" s="19" t="s">
        <v>68</v>
      </c>
      <c r="B43" s="115"/>
      <c r="C43" s="115"/>
      <c r="D43" s="74"/>
      <c r="E43" s="53"/>
      <c r="F43" s="115"/>
      <c r="G43" s="115"/>
      <c r="H43" s="75"/>
      <c r="I43" s="53"/>
      <c r="J43" s="120"/>
      <c r="K43" s="120"/>
      <c r="L43" s="74"/>
      <c r="M43" s="53"/>
      <c r="N43" s="115"/>
      <c r="O43" s="115"/>
      <c r="P43" s="74"/>
      <c r="Q43" s="53"/>
      <c r="R43" s="57"/>
      <c r="S43" s="57"/>
      <c r="T43" s="134"/>
      <c r="U43" s="53"/>
      <c r="V43" s="57"/>
      <c r="W43" s="57"/>
      <c r="X43" s="134"/>
      <c r="Y43" s="134"/>
    </row>
    <row r="44" spans="1:6" ht="12.75">
      <c r="A44" s="50" t="s">
        <v>74</v>
      </c>
      <c r="B44" s="57"/>
      <c r="C44" s="57"/>
      <c r="D44" s="58"/>
      <c r="E44" s="43"/>
      <c r="F44" s="57"/>
    </row>
    <row r="45" ht="12.75">
      <c r="A45" s="1" t="s">
        <v>75</v>
      </c>
    </row>
    <row r="50" spans="2:4" ht="12.75">
      <c r="B50" s="9"/>
      <c r="C50" s="9"/>
      <c r="D50" s="22"/>
    </row>
  </sheetData>
  <sheetProtection/>
  <mergeCells count="7">
    <mergeCell ref="Z4:AB4"/>
    <mergeCell ref="V4:X4"/>
    <mergeCell ref="B4:D4"/>
    <mergeCell ref="F4:H4"/>
    <mergeCell ref="J4:L4"/>
    <mergeCell ref="N4:P4"/>
    <mergeCell ref="R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>
    <oddHeader>&amp;C&amp;"Calibri,Bold"&amp;KFF0000RESTRICTED UNTIL 9.30AM 31-JUN-2011 -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3"/>
  <sheetViews>
    <sheetView zoomScale="80" zoomScaleNormal="80" zoomScalePageLayoutView="0" workbookViewId="0" topLeftCell="G1">
      <selection activeCell="Z5" sqref="Z5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0.625" style="19" customWidth="1"/>
    <col min="5" max="5" width="1.625" style="1" customWidth="1"/>
    <col min="6" max="7" width="8.625" style="9" customWidth="1"/>
    <col min="8" max="8" width="10.625" style="19" customWidth="1"/>
    <col min="9" max="9" width="1.625" style="1" customWidth="1"/>
    <col min="10" max="11" width="8.625" style="9" customWidth="1"/>
    <col min="12" max="12" width="10.625" style="19" customWidth="1"/>
    <col min="13" max="13" width="1.625" style="1" customWidth="1"/>
    <col min="14" max="15" width="8.625" style="9" customWidth="1"/>
    <col min="16" max="16" width="10.625" style="19" customWidth="1"/>
    <col min="17" max="17" width="1.625" style="1" customWidth="1"/>
    <col min="18" max="19" width="8.625" style="9" customWidth="1"/>
    <col min="20" max="20" width="10.625" style="19" customWidth="1"/>
    <col min="21" max="21" width="1.625" style="1" customWidth="1"/>
    <col min="22" max="23" width="8.625" style="9" customWidth="1"/>
    <col min="24" max="24" width="10.625" style="19" customWidth="1"/>
    <col min="25" max="25" width="1.4921875" style="1" customWidth="1"/>
    <col min="26" max="27" width="8.50390625" style="1" customWidth="1"/>
    <col min="28" max="28" width="10.625" style="1" customWidth="1"/>
    <col min="29" max="16384" width="9.00390625" style="1" customWidth="1"/>
  </cols>
  <sheetData>
    <row r="1" spans="4:24" ht="12.75">
      <c r="D1" s="145"/>
      <c r="H1" s="145"/>
      <c r="L1" s="22"/>
      <c r="P1" s="145"/>
      <c r="T1" s="22"/>
      <c r="X1" s="22"/>
    </row>
    <row r="2" spans="1:24" ht="12.75">
      <c r="A2" s="6" t="s">
        <v>77</v>
      </c>
      <c r="B2" s="109"/>
      <c r="C2" s="109"/>
      <c r="D2" s="13"/>
      <c r="E2" s="3"/>
      <c r="F2" s="109"/>
      <c r="G2" s="109"/>
      <c r="H2" s="13"/>
      <c r="I2" s="3"/>
      <c r="J2" s="109"/>
      <c r="K2" s="109"/>
      <c r="L2" s="36"/>
      <c r="M2" s="3"/>
      <c r="N2" s="109"/>
      <c r="O2" s="109"/>
      <c r="P2" s="13"/>
      <c r="Q2" s="3"/>
      <c r="R2" s="8"/>
      <c r="T2" s="22"/>
      <c r="U2" s="3"/>
      <c r="V2" s="8"/>
      <c r="X2" s="22"/>
    </row>
    <row r="3" spans="1:24" ht="12.75">
      <c r="A3" s="4"/>
      <c r="B3" s="79"/>
      <c r="C3" s="79"/>
      <c r="D3" s="5"/>
      <c r="E3" s="4"/>
      <c r="F3" s="79"/>
      <c r="G3" s="79"/>
      <c r="H3" s="5"/>
      <c r="I3" s="4"/>
      <c r="J3" s="79"/>
      <c r="K3" s="79"/>
      <c r="L3" s="14"/>
      <c r="M3" s="4"/>
      <c r="N3" s="79"/>
      <c r="O3" s="79"/>
      <c r="P3" s="5"/>
      <c r="Q3" s="4"/>
      <c r="R3" s="8"/>
      <c r="T3" s="22"/>
      <c r="U3" s="4"/>
      <c r="V3" s="8"/>
      <c r="X3" s="22"/>
    </row>
    <row r="4" spans="1:28" ht="12.75">
      <c r="A4" s="27"/>
      <c r="B4" s="180" t="s">
        <v>58</v>
      </c>
      <c r="C4" s="180"/>
      <c r="D4" s="180"/>
      <c r="E4" s="48"/>
      <c r="F4" s="177" t="s">
        <v>59</v>
      </c>
      <c r="G4" s="177"/>
      <c r="H4" s="177"/>
      <c r="I4" s="48"/>
      <c r="J4" s="179" t="s">
        <v>60</v>
      </c>
      <c r="K4" s="179"/>
      <c r="L4" s="179"/>
      <c r="M4" s="48"/>
      <c r="N4" s="177" t="s">
        <v>61</v>
      </c>
      <c r="O4" s="177"/>
      <c r="P4" s="177"/>
      <c r="Q4" s="48"/>
      <c r="R4" s="179" t="s">
        <v>62</v>
      </c>
      <c r="S4" s="179"/>
      <c r="T4" s="179"/>
      <c r="U4" s="158"/>
      <c r="V4" s="177" t="s">
        <v>79</v>
      </c>
      <c r="W4" s="177"/>
      <c r="X4" s="177"/>
      <c r="Y4" s="166"/>
      <c r="Z4" s="176" t="s">
        <v>80</v>
      </c>
      <c r="AA4" s="176"/>
      <c r="AB4" s="176"/>
    </row>
    <row r="5" spans="1:28" ht="25.5">
      <c r="A5" s="27"/>
      <c r="B5" s="28" t="s">
        <v>2</v>
      </c>
      <c r="C5" s="29" t="s">
        <v>57</v>
      </c>
      <c r="D5" s="127" t="s">
        <v>3</v>
      </c>
      <c r="E5" s="49"/>
      <c r="F5" s="93" t="s">
        <v>2</v>
      </c>
      <c r="G5" s="94" t="s">
        <v>57</v>
      </c>
      <c r="H5" s="95" t="s">
        <v>3</v>
      </c>
      <c r="I5" s="49"/>
      <c r="J5" s="28" t="s">
        <v>2</v>
      </c>
      <c r="K5" s="29" t="s">
        <v>57</v>
      </c>
      <c r="L5" s="127" t="s">
        <v>3</v>
      </c>
      <c r="M5" s="49"/>
      <c r="N5" s="93" t="s">
        <v>2</v>
      </c>
      <c r="O5" s="94" t="s">
        <v>57</v>
      </c>
      <c r="P5" s="95" t="s">
        <v>3</v>
      </c>
      <c r="Q5" s="49"/>
      <c r="R5" s="46" t="s">
        <v>2</v>
      </c>
      <c r="S5" s="29" t="s">
        <v>57</v>
      </c>
      <c r="T5" s="127" t="s">
        <v>3</v>
      </c>
      <c r="U5" s="49"/>
      <c r="V5" s="159" t="s">
        <v>70</v>
      </c>
      <c r="W5" s="94" t="s">
        <v>57</v>
      </c>
      <c r="X5" s="95" t="s">
        <v>3</v>
      </c>
      <c r="Y5" s="49"/>
      <c r="Z5" s="107" t="s">
        <v>70</v>
      </c>
      <c r="AA5" s="29" t="s">
        <v>57</v>
      </c>
      <c r="AB5" s="127" t="s">
        <v>3</v>
      </c>
    </row>
    <row r="6" spans="1:28" ht="12.75">
      <c r="A6" s="4"/>
      <c r="B6" s="79"/>
      <c r="C6" s="79"/>
      <c r="D6" s="5"/>
      <c r="E6" s="4"/>
      <c r="F6" s="135"/>
      <c r="G6" s="135"/>
      <c r="H6" s="136"/>
      <c r="I6" s="4"/>
      <c r="J6" s="79"/>
      <c r="K6" s="79"/>
      <c r="L6" s="14"/>
      <c r="M6" s="4"/>
      <c r="N6" s="135"/>
      <c r="O6" s="135"/>
      <c r="P6" s="136"/>
      <c r="Q6" s="4"/>
      <c r="R6" s="8"/>
      <c r="T6" s="22"/>
      <c r="U6" s="4"/>
      <c r="V6" s="154"/>
      <c r="W6" s="150"/>
      <c r="X6" s="151"/>
      <c r="Y6" s="4"/>
      <c r="Z6" s="8"/>
      <c r="AA6" s="9"/>
      <c r="AB6" s="22"/>
    </row>
    <row r="7" spans="1:28" ht="12.75">
      <c r="A7" s="13" t="s">
        <v>4</v>
      </c>
      <c r="B7" s="116"/>
      <c r="C7" s="116"/>
      <c r="D7" s="21"/>
      <c r="E7" s="21"/>
      <c r="F7" s="137"/>
      <c r="G7" s="137"/>
      <c r="H7" s="147"/>
      <c r="I7" s="5"/>
      <c r="J7" s="116"/>
      <c r="K7" s="116"/>
      <c r="L7" s="14"/>
      <c r="M7" s="5"/>
      <c r="N7" s="137"/>
      <c r="O7" s="137"/>
      <c r="P7" s="98"/>
      <c r="Q7" s="5"/>
      <c r="R7" s="8"/>
      <c r="T7" s="22"/>
      <c r="U7" s="5"/>
      <c r="V7" s="154"/>
      <c r="W7" s="150"/>
      <c r="X7" s="151"/>
      <c r="Y7" s="5"/>
      <c r="Z7" s="8"/>
      <c r="AA7" s="9"/>
      <c r="AB7" s="22"/>
    </row>
    <row r="8" spans="1:28" ht="12.75">
      <c r="A8" s="40" t="s">
        <v>35</v>
      </c>
      <c r="B8" s="111">
        <v>78.6466165413533</v>
      </c>
      <c r="C8" s="111">
        <v>1.9984803629925167</v>
      </c>
      <c r="D8" s="146">
        <v>2859</v>
      </c>
      <c r="E8" s="21"/>
      <c r="F8" s="140">
        <v>79.9605411499436</v>
      </c>
      <c r="G8" s="140">
        <v>2.130190132874162</v>
      </c>
      <c r="H8" s="148">
        <v>2401</v>
      </c>
      <c r="I8" s="4"/>
      <c r="J8" s="111">
        <v>79.1127541589648</v>
      </c>
      <c r="K8" s="111">
        <v>2.082392032192189</v>
      </c>
      <c r="L8" s="146">
        <v>2491</v>
      </c>
      <c r="M8" s="4"/>
      <c r="N8" s="140">
        <v>76.6185374941779</v>
      </c>
      <c r="O8" s="140">
        <v>2.6469877912704263</v>
      </c>
      <c r="P8" s="148">
        <v>1275</v>
      </c>
      <c r="Q8" s="4"/>
      <c r="R8" s="41">
        <v>80.2863436123348</v>
      </c>
      <c r="S8" s="8">
        <v>5.3689054357736055</v>
      </c>
      <c r="T8" s="22">
        <v>574</v>
      </c>
      <c r="U8" s="4"/>
      <c r="V8" s="155">
        <v>78.63106534021499</v>
      </c>
      <c r="W8" s="154">
        <v>3.3393622887615635</v>
      </c>
      <c r="X8" s="151">
        <v>1053</v>
      </c>
      <c r="Y8" s="4"/>
      <c r="Z8" s="41">
        <v>77.27899077432241</v>
      </c>
      <c r="AA8" s="8">
        <v>3.1301729908283136</v>
      </c>
      <c r="AB8" s="22">
        <v>1331</v>
      </c>
    </row>
    <row r="9" spans="1:28" ht="12.75">
      <c r="A9" s="4" t="s">
        <v>36</v>
      </c>
      <c r="B9" s="111">
        <v>79.7349251315257</v>
      </c>
      <c r="C9" s="111">
        <v>1.0395265394800859</v>
      </c>
      <c r="D9" s="146">
        <v>10167</v>
      </c>
      <c r="E9" s="21"/>
      <c r="F9" s="140">
        <v>78.6762117122403</v>
      </c>
      <c r="G9" s="140">
        <v>1.153441978646974</v>
      </c>
      <c r="H9" s="148">
        <v>8574</v>
      </c>
      <c r="I9" s="4"/>
      <c r="J9" s="111">
        <v>79.3627886323268</v>
      </c>
      <c r="K9" s="111">
        <v>1.093236071460197</v>
      </c>
      <c r="L9" s="146">
        <v>8958</v>
      </c>
      <c r="M9" s="4"/>
      <c r="N9" s="140">
        <v>78.3220944069813</v>
      </c>
      <c r="O9" s="140">
        <v>1.4283948125523338</v>
      </c>
      <c r="P9" s="148">
        <v>4990</v>
      </c>
      <c r="Q9" s="4"/>
      <c r="R9" s="41">
        <v>77.0263788968824</v>
      </c>
      <c r="S9" s="8">
        <v>2.7440337926882563</v>
      </c>
      <c r="T9" s="22">
        <v>2017</v>
      </c>
      <c r="U9" s="4"/>
      <c r="V9" s="163">
        <v>77.05504481876643</v>
      </c>
      <c r="W9" s="164">
        <v>1.6596888362492095</v>
      </c>
      <c r="X9" s="165">
        <v>3673</v>
      </c>
      <c r="Y9" s="4"/>
      <c r="Z9" s="41">
        <v>78.46981890899276</v>
      </c>
      <c r="AA9" s="8">
        <v>1.5089697742170074</v>
      </c>
      <c r="AB9" s="22">
        <v>4523</v>
      </c>
    </row>
    <row r="10" spans="1:28" ht="12.75">
      <c r="A10" s="4" t="s">
        <v>37</v>
      </c>
      <c r="B10" s="111">
        <v>78.5143769968051</v>
      </c>
      <c r="C10" s="111">
        <v>1.1576999661121121</v>
      </c>
      <c r="D10" s="146">
        <v>8558</v>
      </c>
      <c r="E10" s="21"/>
      <c r="F10" s="140">
        <v>78.124574076598</v>
      </c>
      <c r="G10" s="140">
        <v>1.2442321005595502</v>
      </c>
      <c r="H10" s="148">
        <v>7506</v>
      </c>
      <c r="I10" s="4"/>
      <c r="J10" s="111">
        <v>79.2575583620359</v>
      </c>
      <c r="K10" s="111">
        <v>1.1583682682042564</v>
      </c>
      <c r="L10" s="146">
        <v>8009</v>
      </c>
      <c r="M10" s="4"/>
      <c r="N10" s="140">
        <v>78.3416402356139</v>
      </c>
      <c r="O10" s="140">
        <v>1.416771485397227</v>
      </c>
      <c r="P10" s="148">
        <v>4537</v>
      </c>
      <c r="Q10" s="4"/>
      <c r="R10" s="41">
        <v>78.2793414763674</v>
      </c>
      <c r="S10" s="8">
        <v>2.79243795627481</v>
      </c>
      <c r="T10" s="22">
        <v>1987</v>
      </c>
      <c r="U10" s="4"/>
      <c r="V10" s="155">
        <v>78.42258738739841</v>
      </c>
      <c r="W10" s="154">
        <v>1.5715654634340908</v>
      </c>
      <c r="X10" s="151">
        <v>3747</v>
      </c>
      <c r="Y10" s="4"/>
      <c r="Z10" s="41">
        <v>79.14562084826987</v>
      </c>
      <c r="AA10" s="8">
        <v>1.3708534220950526</v>
      </c>
      <c r="AB10" s="22">
        <v>4631</v>
      </c>
    </row>
    <row r="11" spans="1:28" ht="12.75">
      <c r="A11" s="4" t="s">
        <v>38</v>
      </c>
      <c r="B11" s="111">
        <v>70.7308743169398</v>
      </c>
      <c r="C11" s="111">
        <v>1.9890239281371223</v>
      </c>
      <c r="D11" s="146">
        <v>3558</v>
      </c>
      <c r="E11" s="21"/>
      <c r="F11" s="140">
        <v>73.3795352629433</v>
      </c>
      <c r="G11" s="140">
        <v>2.0926311292144533</v>
      </c>
      <c r="H11" s="148">
        <v>3033</v>
      </c>
      <c r="I11" s="4"/>
      <c r="J11" s="111">
        <v>74.55938697318</v>
      </c>
      <c r="K11" s="111">
        <v>1.9108061285275681</v>
      </c>
      <c r="L11" s="146">
        <v>3396</v>
      </c>
      <c r="M11" s="4"/>
      <c r="N11" s="140">
        <v>72.5222146274777</v>
      </c>
      <c r="O11" s="140">
        <v>2.4227825439443578</v>
      </c>
      <c r="P11" s="148">
        <v>1935</v>
      </c>
      <c r="Q11" s="4"/>
      <c r="R11" s="41">
        <v>74.7619047619047</v>
      </c>
      <c r="S11" s="8">
        <v>4.0292022141907395</v>
      </c>
      <c r="T11" s="22">
        <v>792</v>
      </c>
      <c r="U11" s="4"/>
      <c r="V11" s="163">
        <v>73.41185667776256</v>
      </c>
      <c r="W11" s="164">
        <v>1.9906414761579043</v>
      </c>
      <c r="X11" s="165">
        <v>1604</v>
      </c>
      <c r="Y11" s="4"/>
      <c r="Z11" s="172">
        <v>74.05477481871932</v>
      </c>
      <c r="AA11" s="170">
        <v>1.7847625217717749</v>
      </c>
      <c r="AB11" s="175">
        <v>1968</v>
      </c>
    </row>
    <row r="12" spans="1:28" ht="12.75">
      <c r="A12" s="4" t="s">
        <v>39</v>
      </c>
      <c r="B12" s="111">
        <v>57.6861489191353</v>
      </c>
      <c r="C12" s="111">
        <v>2.366309471073734</v>
      </c>
      <c r="D12" s="146">
        <v>2964</v>
      </c>
      <c r="E12" s="21"/>
      <c r="F12" s="140">
        <v>55.5603822762814</v>
      </c>
      <c r="G12" s="140">
        <v>2.5179225715939886</v>
      </c>
      <c r="H12" s="148">
        <v>2648</v>
      </c>
      <c r="I12" s="4"/>
      <c r="J12" s="111">
        <v>58.3163887759251</v>
      </c>
      <c r="K12" s="111">
        <v>2.3629038382058454</v>
      </c>
      <c r="L12" s="146">
        <v>2846</v>
      </c>
      <c r="M12" s="4"/>
      <c r="N12" s="140">
        <v>59.8988439306358</v>
      </c>
      <c r="O12" s="140">
        <v>2.7384065646239755</v>
      </c>
      <c r="P12" s="148">
        <v>1712</v>
      </c>
      <c r="Q12" s="4"/>
      <c r="R12" s="41">
        <v>57.1672354948805</v>
      </c>
      <c r="S12" s="8">
        <v>4.366998890180515</v>
      </c>
      <c r="T12" s="22">
        <v>725</v>
      </c>
      <c r="U12" s="4"/>
      <c r="V12" s="155">
        <v>58.19481692444741</v>
      </c>
      <c r="W12" s="154">
        <v>2.553895580936082</v>
      </c>
      <c r="X12" s="151">
        <v>1335</v>
      </c>
      <c r="Y12" s="4"/>
      <c r="Z12" s="41">
        <v>59.68749706219828</v>
      </c>
      <c r="AA12" s="8">
        <v>2.2673965065857047</v>
      </c>
      <c r="AB12" s="22">
        <v>1644</v>
      </c>
    </row>
    <row r="13" spans="1:28" ht="12.75">
      <c r="A13" s="4"/>
      <c r="B13" s="79"/>
      <c r="C13" s="111"/>
      <c r="D13" s="21"/>
      <c r="E13" s="21"/>
      <c r="F13" s="135"/>
      <c r="G13" s="140"/>
      <c r="H13" s="98"/>
      <c r="I13" s="4"/>
      <c r="J13" s="79"/>
      <c r="K13" s="111"/>
      <c r="L13" s="21"/>
      <c r="M13" s="4"/>
      <c r="N13" s="135"/>
      <c r="O13" s="140"/>
      <c r="P13" s="98"/>
      <c r="Q13" s="4"/>
      <c r="R13" s="41"/>
      <c r="S13" s="8"/>
      <c r="T13" s="22"/>
      <c r="U13" s="4"/>
      <c r="V13" s="155"/>
      <c r="W13" s="154"/>
      <c r="X13" s="151"/>
      <c r="Y13" s="4"/>
      <c r="Z13" s="41"/>
      <c r="AA13" s="8"/>
      <c r="AB13" s="22"/>
    </row>
    <row r="14" spans="1:25" ht="12.75">
      <c r="A14" s="13" t="s">
        <v>5</v>
      </c>
      <c r="B14" s="116"/>
      <c r="C14" s="121"/>
      <c r="D14" s="21"/>
      <c r="E14" s="21"/>
      <c r="F14" s="137"/>
      <c r="G14" s="149"/>
      <c r="H14" s="98"/>
      <c r="I14" s="5"/>
      <c r="J14" s="116"/>
      <c r="K14" s="121"/>
      <c r="L14" s="21"/>
      <c r="M14" s="5"/>
      <c r="N14" s="137"/>
      <c r="O14" s="149"/>
      <c r="P14" s="98"/>
      <c r="Q14" s="5"/>
      <c r="R14" s="41"/>
      <c r="S14" s="8"/>
      <c r="T14" s="22"/>
      <c r="U14" s="5"/>
      <c r="V14" s="155"/>
      <c r="W14" s="154"/>
      <c r="X14" s="151"/>
      <c r="Y14" s="5"/>
    </row>
    <row r="15" spans="1:28" ht="12.75">
      <c r="A15" s="4" t="s">
        <v>40</v>
      </c>
      <c r="B15" s="111">
        <v>73.4730008852168</v>
      </c>
      <c r="C15" s="111">
        <v>1.0276304927160922</v>
      </c>
      <c r="D15" s="146">
        <v>12549</v>
      </c>
      <c r="E15" s="21"/>
      <c r="F15" s="140">
        <v>73.3736376021798</v>
      </c>
      <c r="G15" s="140">
        <v>1.1157245164391014</v>
      </c>
      <c r="H15" s="148">
        <v>10671</v>
      </c>
      <c r="I15" s="4"/>
      <c r="J15" s="111">
        <v>73.6635723431498</v>
      </c>
      <c r="K15" s="111">
        <v>1.0638598197320874</v>
      </c>
      <c r="L15" s="146">
        <v>11205</v>
      </c>
      <c r="M15" s="4"/>
      <c r="N15" s="140">
        <v>72.1574758385446</v>
      </c>
      <c r="O15" s="140">
        <v>1.3736480281898693</v>
      </c>
      <c r="P15" s="148">
        <v>6438</v>
      </c>
      <c r="Q15" s="4"/>
      <c r="R15" s="41">
        <v>72.7058823529411</v>
      </c>
      <c r="S15" s="8">
        <v>3.073202296997941</v>
      </c>
      <c r="T15" s="22">
        <v>2640</v>
      </c>
      <c r="U15" s="4"/>
      <c r="V15" s="155">
        <v>72.46379872438212</v>
      </c>
      <c r="W15" s="154">
        <v>1.487953365251272</v>
      </c>
      <c r="X15" s="151">
        <v>4907</v>
      </c>
      <c r="Y15" s="4"/>
      <c r="Z15" s="41">
        <v>72.96133798641424</v>
      </c>
      <c r="AA15" s="8">
        <v>1.3579818605238358</v>
      </c>
      <c r="AB15" s="22">
        <v>6074</v>
      </c>
    </row>
    <row r="16" spans="1:28" ht="12.75">
      <c r="A16" s="4" t="s">
        <v>56</v>
      </c>
      <c r="B16" s="111">
        <v>78.9129236704326</v>
      </c>
      <c r="C16" s="111">
        <v>0.8525099022089009</v>
      </c>
      <c r="D16" s="146">
        <v>15568</v>
      </c>
      <c r="E16" s="21"/>
      <c r="F16" s="140">
        <v>78.3829444891391</v>
      </c>
      <c r="G16" s="140">
        <v>0.923692704785168</v>
      </c>
      <c r="H16" s="148">
        <v>13503</v>
      </c>
      <c r="I16" s="4"/>
      <c r="J16" s="111">
        <v>79.7186932849364</v>
      </c>
      <c r="K16" s="111">
        <v>0.8533064886008574</v>
      </c>
      <c r="L16" s="146">
        <v>14515</v>
      </c>
      <c r="M16" s="4"/>
      <c r="N16" s="140">
        <v>79.0885802885263</v>
      </c>
      <c r="O16" s="140">
        <v>1.1232494199778884</v>
      </c>
      <c r="P16" s="148">
        <v>8014</v>
      </c>
      <c r="Q16" s="4"/>
      <c r="R16" s="41">
        <v>78.5714285714285</v>
      </c>
      <c r="S16" s="8">
        <v>1.9882557624119883</v>
      </c>
      <c r="T16" s="22">
        <v>3457</v>
      </c>
      <c r="U16" s="4"/>
      <c r="V16" s="155">
        <v>78.35197154824424</v>
      </c>
      <c r="W16" s="154">
        <v>1.1544895819701395</v>
      </c>
      <c r="X16" s="151">
        <v>6510</v>
      </c>
      <c r="Y16" s="4"/>
      <c r="Z16" s="41">
        <v>79.36654524730812</v>
      </c>
      <c r="AA16" s="8">
        <v>1.014598860231274</v>
      </c>
      <c r="AB16" s="22">
        <v>8028</v>
      </c>
    </row>
    <row r="17" spans="1:25" ht="12.75">
      <c r="A17" s="4"/>
      <c r="B17" s="79"/>
      <c r="C17" s="111"/>
      <c r="D17" s="21"/>
      <c r="E17" s="21"/>
      <c r="F17" s="135"/>
      <c r="G17" s="140"/>
      <c r="H17" s="98"/>
      <c r="I17" s="4"/>
      <c r="J17" s="79"/>
      <c r="K17" s="111"/>
      <c r="L17" s="21"/>
      <c r="M17" s="4"/>
      <c r="N17" s="140"/>
      <c r="O17" s="140"/>
      <c r="P17" s="98"/>
      <c r="Q17" s="4"/>
      <c r="R17" s="41"/>
      <c r="S17" s="8"/>
      <c r="T17" s="145"/>
      <c r="U17" s="4"/>
      <c r="V17" s="155"/>
      <c r="W17" s="154"/>
      <c r="X17" s="151"/>
      <c r="Y17" s="4"/>
    </row>
    <row r="18" spans="1:25" ht="12.75">
      <c r="A18" s="13" t="s">
        <v>7</v>
      </c>
      <c r="B18" s="116"/>
      <c r="C18" s="121"/>
      <c r="D18" s="21"/>
      <c r="E18" s="21"/>
      <c r="F18" s="137"/>
      <c r="G18" s="149"/>
      <c r="H18" s="98"/>
      <c r="I18" s="5"/>
      <c r="J18" s="116"/>
      <c r="K18" s="121"/>
      <c r="L18" s="21"/>
      <c r="M18" s="5"/>
      <c r="N18" s="137"/>
      <c r="O18" s="149"/>
      <c r="P18" s="98"/>
      <c r="Q18" s="5"/>
      <c r="R18" s="41"/>
      <c r="S18" s="8"/>
      <c r="T18" s="22"/>
      <c r="U18" s="5"/>
      <c r="V18" s="155"/>
      <c r="W18" s="154"/>
      <c r="X18" s="151"/>
      <c r="Y18" s="5"/>
    </row>
    <row r="19" spans="1:28" ht="14.25" customHeight="1">
      <c r="A19" s="4" t="s">
        <v>41</v>
      </c>
      <c r="B19" s="111">
        <v>84.4251383731521</v>
      </c>
      <c r="C19" s="111">
        <v>0.7954737778604368</v>
      </c>
      <c r="D19" s="146">
        <v>14129</v>
      </c>
      <c r="E19" s="21"/>
      <c r="F19" s="140">
        <v>84.0335469578289</v>
      </c>
      <c r="G19" s="140">
        <v>0.8475440954757403</v>
      </c>
      <c r="H19" s="148">
        <v>12700</v>
      </c>
      <c r="I19" s="4"/>
      <c r="J19" s="111">
        <v>84.25</v>
      </c>
      <c r="K19" s="111">
        <v>0.7987688936806805</v>
      </c>
      <c r="L19" s="146">
        <v>13595</v>
      </c>
      <c r="M19" s="4"/>
      <c r="N19" s="140">
        <v>83.2523315381584</v>
      </c>
      <c r="O19" s="140">
        <v>1.0338251556725169</v>
      </c>
      <c r="P19" s="148">
        <v>7796</v>
      </c>
      <c r="Q19" s="4"/>
      <c r="R19" s="41">
        <v>81.8838399037014</v>
      </c>
      <c r="S19" s="8">
        <v>2.0324559521747076</v>
      </c>
      <c r="T19" s="22">
        <v>3435</v>
      </c>
      <c r="U19" s="4"/>
      <c r="V19" s="163">
        <v>82.62739497690697</v>
      </c>
      <c r="W19" s="164">
        <v>1.1549252491620692</v>
      </c>
      <c r="X19" s="165">
        <v>6205</v>
      </c>
      <c r="Y19" s="4"/>
      <c r="Z19" s="41">
        <v>83.77138118755454</v>
      </c>
      <c r="AA19" s="8">
        <v>1.0015250184993647</v>
      </c>
      <c r="AB19" s="22">
        <v>7730</v>
      </c>
    </row>
    <row r="20" spans="1:28" ht="15" customHeight="1">
      <c r="A20" s="4" t="s">
        <v>42</v>
      </c>
      <c r="B20" s="111">
        <v>64.4049542272482</v>
      </c>
      <c r="C20" s="111">
        <v>1.146376710563068</v>
      </c>
      <c r="D20" s="146">
        <v>11861</v>
      </c>
      <c r="E20" s="21"/>
      <c r="F20" s="140">
        <v>63.7079233557742</v>
      </c>
      <c r="G20" s="140">
        <v>1.2488375819148274</v>
      </c>
      <c r="H20" s="148">
        <v>10080</v>
      </c>
      <c r="I20" s="4"/>
      <c r="J20" s="111">
        <v>65.0710619818397</v>
      </c>
      <c r="K20" s="111">
        <v>1.1780359244367133</v>
      </c>
      <c r="L20" s="146">
        <v>10706</v>
      </c>
      <c r="M20" s="4"/>
      <c r="N20" s="140">
        <v>64.6486103735174</v>
      </c>
      <c r="O20" s="140">
        <v>1.5390874814006814</v>
      </c>
      <c r="P20" s="148">
        <v>5855</v>
      </c>
      <c r="Q20" s="4"/>
      <c r="R20" s="41">
        <v>64.8156374944469</v>
      </c>
      <c r="S20" s="8">
        <v>3.1554182208947488</v>
      </c>
      <c r="T20" s="22">
        <v>2324</v>
      </c>
      <c r="U20" s="4"/>
      <c r="V20" s="155">
        <v>64.38103863736683</v>
      </c>
      <c r="W20" s="154">
        <v>1.6005314306137528</v>
      </c>
      <c r="X20" s="151">
        <v>4573</v>
      </c>
      <c r="Y20" s="4"/>
      <c r="Z20" s="41">
        <v>64.50300058360942</v>
      </c>
      <c r="AA20" s="8">
        <v>1.4736364315287673</v>
      </c>
      <c r="AB20" s="22">
        <v>5583</v>
      </c>
    </row>
    <row r="21" spans="1:26" ht="12.75">
      <c r="A21" s="4"/>
      <c r="B21" s="79"/>
      <c r="C21" s="111"/>
      <c r="D21" s="21"/>
      <c r="E21" s="21"/>
      <c r="F21" s="135"/>
      <c r="G21" s="140"/>
      <c r="H21" s="98"/>
      <c r="I21" s="4"/>
      <c r="J21" s="79"/>
      <c r="K21" s="111"/>
      <c r="L21" s="21"/>
      <c r="M21" s="4"/>
      <c r="N21" s="135"/>
      <c r="O21" s="140"/>
      <c r="P21" s="98"/>
      <c r="Q21" s="4"/>
      <c r="R21" s="41"/>
      <c r="S21" s="8"/>
      <c r="T21" s="22"/>
      <c r="U21" s="4"/>
      <c r="V21" s="155"/>
      <c r="W21" s="154"/>
      <c r="X21" s="151"/>
      <c r="Y21" s="4"/>
      <c r="Z21" s="41"/>
    </row>
    <row r="22" spans="1:28" ht="12.75">
      <c r="A22" s="13" t="s">
        <v>6</v>
      </c>
      <c r="B22" s="116"/>
      <c r="C22" s="121"/>
      <c r="D22" s="21"/>
      <c r="E22" s="21"/>
      <c r="F22" s="137"/>
      <c r="G22" s="149"/>
      <c r="H22" s="98"/>
      <c r="I22" s="5"/>
      <c r="J22" s="116"/>
      <c r="K22" s="121"/>
      <c r="L22" s="21"/>
      <c r="M22" s="5"/>
      <c r="N22" s="137"/>
      <c r="O22" s="149"/>
      <c r="P22" s="98"/>
      <c r="Q22" s="5"/>
      <c r="R22" s="41"/>
      <c r="S22" s="8"/>
      <c r="T22" s="22"/>
      <c r="U22" s="5"/>
      <c r="V22" s="155"/>
      <c r="W22" s="154"/>
      <c r="X22" s="151"/>
      <c r="Y22" s="5"/>
      <c r="Z22" s="41"/>
      <c r="AA22" s="8"/>
      <c r="AB22" s="22"/>
    </row>
    <row r="23" spans="1:28" ht="12.75">
      <c r="A23" s="4" t="s">
        <v>43</v>
      </c>
      <c r="B23" s="111">
        <v>68.791011235955</v>
      </c>
      <c r="C23" s="111">
        <v>1.0846032328506112</v>
      </c>
      <c r="D23" s="146">
        <v>12409</v>
      </c>
      <c r="E23" s="21"/>
      <c r="F23" s="140">
        <v>68.2896890343698</v>
      </c>
      <c r="G23" s="140">
        <v>1.1640096375026374</v>
      </c>
      <c r="H23" s="148">
        <v>10867</v>
      </c>
      <c r="I23" s="4"/>
      <c r="J23" s="111">
        <v>69.983367576558</v>
      </c>
      <c r="K23" s="111">
        <v>1.085910847465712</v>
      </c>
      <c r="L23" s="146">
        <v>11645</v>
      </c>
      <c r="M23" s="4"/>
      <c r="N23" s="140">
        <v>68.8296245965687</v>
      </c>
      <c r="O23" s="140">
        <v>1.5778308629390807</v>
      </c>
      <c r="P23" s="148">
        <v>6573</v>
      </c>
      <c r="Q23" s="4"/>
      <c r="R23" s="41">
        <v>68.476075593084</v>
      </c>
      <c r="S23" s="8">
        <v>3.1783718842352897</v>
      </c>
      <c r="T23" s="22">
        <v>2764</v>
      </c>
      <c r="U23" s="4"/>
      <c r="V23" s="155">
        <v>68.22057018419322</v>
      </c>
      <c r="W23" s="154">
        <v>1.469670578547479</v>
      </c>
      <c r="X23" s="151">
        <v>5287</v>
      </c>
      <c r="Y23" s="4"/>
      <c r="Z23" s="41">
        <v>69.06490745006934</v>
      </c>
      <c r="AA23" s="8">
        <v>1.360377173051198</v>
      </c>
      <c r="AB23" s="22">
        <v>6496</v>
      </c>
    </row>
    <row r="24" spans="1:28" ht="12.75">
      <c r="A24" s="4" t="s">
        <v>44</v>
      </c>
      <c r="B24" s="111">
        <v>81.2061131763733</v>
      </c>
      <c r="C24" s="111">
        <v>0.8127852449135915</v>
      </c>
      <c r="D24" s="146">
        <v>15708</v>
      </c>
      <c r="E24" s="21"/>
      <c r="F24" s="140">
        <v>81.1501597444089</v>
      </c>
      <c r="G24" s="140">
        <v>0.8840809646055803</v>
      </c>
      <c r="H24" s="148">
        <v>13307</v>
      </c>
      <c r="I24" s="4"/>
      <c r="J24" s="111">
        <v>81.2568552809858</v>
      </c>
      <c r="K24" s="111">
        <v>0.8410320551030424</v>
      </c>
      <c r="L24" s="146">
        <v>14075</v>
      </c>
      <c r="M24" s="4"/>
      <c r="N24" s="140">
        <v>80.4553415061296</v>
      </c>
      <c r="O24" s="140">
        <v>1.233784984116184</v>
      </c>
      <c r="P24" s="148">
        <v>7879</v>
      </c>
      <c r="Q24" s="4"/>
      <c r="R24" s="41">
        <v>80.6925207756232</v>
      </c>
      <c r="S24" s="8">
        <v>2.458928678916415</v>
      </c>
      <c r="T24" s="22">
        <v>3333</v>
      </c>
      <c r="U24" s="4"/>
      <c r="V24" s="155">
        <v>80.50209011994917</v>
      </c>
      <c r="W24" s="154">
        <v>1.1613451289051895</v>
      </c>
      <c r="X24" s="151">
        <v>6130</v>
      </c>
      <c r="Y24" s="4"/>
      <c r="Z24" s="41">
        <v>81.162922951954</v>
      </c>
      <c r="AA24" s="8">
        <v>1.0634947570003064</v>
      </c>
      <c r="AB24" s="22">
        <v>7606</v>
      </c>
    </row>
    <row r="25" spans="1:26" ht="12.75">
      <c r="A25" s="4"/>
      <c r="B25" s="79"/>
      <c r="C25" s="111"/>
      <c r="D25" s="21"/>
      <c r="E25" s="21"/>
      <c r="F25" s="140"/>
      <c r="G25" s="140"/>
      <c r="H25" s="98"/>
      <c r="I25" s="4"/>
      <c r="J25" s="79"/>
      <c r="K25" s="111"/>
      <c r="L25" s="21"/>
      <c r="M25" s="4"/>
      <c r="N25" s="135"/>
      <c r="O25" s="140"/>
      <c r="P25" s="98"/>
      <c r="Q25" s="4"/>
      <c r="R25" s="41"/>
      <c r="S25" s="8"/>
      <c r="T25" s="22"/>
      <c r="U25" s="4"/>
      <c r="V25" s="155"/>
      <c r="W25" s="154"/>
      <c r="X25" s="151"/>
      <c r="Y25" s="4"/>
      <c r="Z25" s="41"/>
    </row>
    <row r="26" spans="1:28" ht="12.75">
      <c r="A26" s="13" t="s">
        <v>8</v>
      </c>
      <c r="B26" s="116"/>
      <c r="C26" s="121"/>
      <c r="D26" s="21"/>
      <c r="E26" s="21"/>
      <c r="F26" s="149"/>
      <c r="G26" s="149"/>
      <c r="H26" s="98"/>
      <c r="I26" s="5"/>
      <c r="J26" s="116"/>
      <c r="K26" s="121"/>
      <c r="L26" s="21"/>
      <c r="M26" s="5"/>
      <c r="N26" s="137"/>
      <c r="O26" s="149"/>
      <c r="P26" s="98"/>
      <c r="Q26" s="5"/>
      <c r="R26" s="41"/>
      <c r="S26" s="8"/>
      <c r="T26" s="22"/>
      <c r="U26" s="5"/>
      <c r="V26" s="155"/>
      <c r="W26" s="154"/>
      <c r="X26" s="151"/>
      <c r="Y26" s="5"/>
      <c r="AA26" s="8"/>
      <c r="AB26" s="22"/>
    </row>
    <row r="27" spans="1:28" ht="12.75">
      <c r="A27" s="4" t="s">
        <v>45</v>
      </c>
      <c r="B27" s="111">
        <v>79.7024017576272</v>
      </c>
      <c r="C27" s="111">
        <v>0.7518889157205635</v>
      </c>
      <c r="D27" s="146">
        <v>19457</v>
      </c>
      <c r="E27" s="21"/>
      <c r="F27" s="140">
        <v>79.2385271826699</v>
      </c>
      <c r="G27" s="140">
        <v>0.8272531052109642</v>
      </c>
      <c r="H27" s="148">
        <v>16345</v>
      </c>
      <c r="I27" s="4"/>
      <c r="J27" s="111">
        <v>79.9666481378543</v>
      </c>
      <c r="K27" s="111">
        <v>0.7765677985511346</v>
      </c>
      <c r="L27" s="146">
        <v>17365</v>
      </c>
      <c r="M27" s="4"/>
      <c r="N27" s="140">
        <v>78.9906692083876</v>
      </c>
      <c r="O27" s="140">
        <v>1.2821303762625433</v>
      </c>
      <c r="P27" s="148">
        <v>7700</v>
      </c>
      <c r="Q27" s="4"/>
      <c r="R27" s="41">
        <v>79.809257966969</v>
      </c>
      <c r="S27" s="8">
        <v>2.208359008566198</v>
      </c>
      <c r="T27" s="22">
        <v>4274</v>
      </c>
      <c r="U27" s="4"/>
      <c r="V27" s="155">
        <v>79.75559232777177</v>
      </c>
      <c r="W27" s="154">
        <v>1.0561743063564393</v>
      </c>
      <c r="X27" s="151">
        <v>7624</v>
      </c>
      <c r="Y27" s="4"/>
      <c r="Z27" s="41">
        <v>80.14215907841141</v>
      </c>
      <c r="AA27" s="8">
        <v>0.9752980434788654</v>
      </c>
      <c r="AB27" s="22">
        <v>9414</v>
      </c>
    </row>
    <row r="28" spans="1:28" ht="12.75">
      <c r="A28" s="4" t="s">
        <v>46</v>
      </c>
      <c r="B28" s="111">
        <v>59.9290780141844</v>
      </c>
      <c r="C28" s="111">
        <v>1.7310461778550348</v>
      </c>
      <c r="D28" s="146">
        <v>5449</v>
      </c>
      <c r="E28" s="21"/>
      <c r="F28" s="140">
        <v>58.7978422810172</v>
      </c>
      <c r="G28" s="140">
        <v>1.8651521900319494</v>
      </c>
      <c r="H28" s="148">
        <v>4735</v>
      </c>
      <c r="I28" s="4"/>
      <c r="J28" s="111">
        <v>60.7989690721649</v>
      </c>
      <c r="K28" s="111">
        <v>1.7871519111249832</v>
      </c>
      <c r="L28" s="146">
        <v>4878</v>
      </c>
      <c r="M28" s="4"/>
      <c r="N28" s="140">
        <v>61.0887996430165</v>
      </c>
      <c r="O28" s="140">
        <v>3.410190172254868</v>
      </c>
      <c r="P28" s="148">
        <v>1559</v>
      </c>
      <c r="Q28" s="4"/>
      <c r="R28" s="41">
        <v>54.6699875466998</v>
      </c>
      <c r="S28" s="8">
        <v>5.787561212418911</v>
      </c>
      <c r="T28" s="22">
        <v>957</v>
      </c>
      <c r="U28" s="4"/>
      <c r="V28" s="155">
        <v>56.974166445147546</v>
      </c>
      <c r="W28" s="154">
        <v>2.5090813286192564</v>
      </c>
      <c r="X28" s="151">
        <v>2051</v>
      </c>
      <c r="Y28" s="4"/>
      <c r="Z28" s="41">
        <v>59.39237466679044</v>
      </c>
      <c r="AA28" s="8">
        <v>2.343476949064481</v>
      </c>
      <c r="AB28" s="22">
        <v>2471</v>
      </c>
    </row>
    <row r="29" spans="1:28" ht="12.75">
      <c r="A29" s="4" t="s">
        <v>47</v>
      </c>
      <c r="B29" s="111">
        <v>77.8186968838527</v>
      </c>
      <c r="C29" s="111">
        <v>1.9127222820134406</v>
      </c>
      <c r="D29" s="146">
        <v>3208</v>
      </c>
      <c r="E29" s="21"/>
      <c r="F29" s="140">
        <v>79.2447473026689</v>
      </c>
      <c r="G29" s="140">
        <v>1.9017923849071323</v>
      </c>
      <c r="H29" s="148">
        <v>3092</v>
      </c>
      <c r="I29" s="4"/>
      <c r="J29" s="111">
        <v>77.9740259740259</v>
      </c>
      <c r="K29" s="111">
        <v>1.7969074580778823</v>
      </c>
      <c r="L29" s="146">
        <v>3477</v>
      </c>
      <c r="M29" s="4"/>
      <c r="N29" s="140">
        <v>75.7467677218011</v>
      </c>
      <c r="O29" s="140">
        <v>3.066601032570439</v>
      </c>
      <c r="P29" s="148">
        <v>1490</v>
      </c>
      <c r="Q29" s="4"/>
      <c r="R29" s="41">
        <v>74.8743718592964</v>
      </c>
      <c r="S29" s="8">
        <v>5.300908081504552</v>
      </c>
      <c r="T29" s="22">
        <v>866</v>
      </c>
      <c r="U29" s="4"/>
      <c r="V29" s="155">
        <v>75.15081647987552</v>
      </c>
      <c r="W29" s="154">
        <v>2.3783022944084564</v>
      </c>
      <c r="X29" s="151">
        <v>1739</v>
      </c>
      <c r="Y29" s="4"/>
      <c r="Z29" s="41">
        <v>76.01648649238415</v>
      </c>
      <c r="AA29" s="8">
        <v>2.153017250377907</v>
      </c>
      <c r="AB29" s="22">
        <v>2213</v>
      </c>
    </row>
    <row r="30" spans="1:25" ht="12.75">
      <c r="A30" s="4"/>
      <c r="B30" s="79"/>
      <c r="C30" s="111"/>
      <c r="D30" s="21"/>
      <c r="E30" s="21"/>
      <c r="F30" s="140"/>
      <c r="G30" s="140"/>
      <c r="H30" s="98"/>
      <c r="I30" s="4"/>
      <c r="J30" s="79"/>
      <c r="K30" s="111"/>
      <c r="L30" s="21"/>
      <c r="M30" s="4"/>
      <c r="N30" s="135"/>
      <c r="O30" s="140"/>
      <c r="P30" s="98"/>
      <c r="Q30" s="4"/>
      <c r="R30" s="41"/>
      <c r="S30" s="8"/>
      <c r="T30" s="22"/>
      <c r="U30" s="4"/>
      <c r="V30" s="155"/>
      <c r="W30" s="154"/>
      <c r="X30" s="151"/>
      <c r="Y30" s="4"/>
    </row>
    <row r="31" spans="1:25" ht="12.75">
      <c r="A31" s="13" t="s">
        <v>9</v>
      </c>
      <c r="B31" s="116"/>
      <c r="C31" s="121"/>
      <c r="D31" s="21"/>
      <c r="E31" s="21"/>
      <c r="F31" s="149"/>
      <c r="G31" s="149"/>
      <c r="H31" s="98"/>
      <c r="I31" s="5"/>
      <c r="J31" s="116"/>
      <c r="K31" s="121"/>
      <c r="L31" s="21"/>
      <c r="M31" s="5"/>
      <c r="N31" s="137"/>
      <c r="O31" s="149"/>
      <c r="P31" s="98"/>
      <c r="Q31" s="5"/>
      <c r="R31" s="41"/>
      <c r="S31" s="8"/>
      <c r="T31" s="22"/>
      <c r="U31" s="5"/>
      <c r="V31" s="155"/>
      <c r="W31" s="154"/>
      <c r="X31" s="151"/>
      <c r="Y31" s="5"/>
    </row>
    <row r="32" spans="1:28" ht="12.75">
      <c r="A32" s="4" t="s">
        <v>48</v>
      </c>
      <c r="B32" s="111">
        <v>76.9708722494855</v>
      </c>
      <c r="C32" s="111">
        <v>0.7080865982941802</v>
      </c>
      <c r="D32" s="146">
        <v>24038</v>
      </c>
      <c r="E32" s="21"/>
      <c r="F32" s="140">
        <v>76.7958086309113</v>
      </c>
      <c r="G32" s="140">
        <v>0.7539152481377513</v>
      </c>
      <c r="H32" s="148">
        <v>21317</v>
      </c>
      <c r="I32" s="4"/>
      <c r="J32" s="111">
        <v>77.4114088159032</v>
      </c>
      <c r="K32" s="111">
        <v>0.7081451782865997</v>
      </c>
      <c r="L32" s="146">
        <v>22794</v>
      </c>
      <c r="M32" s="4"/>
      <c r="N32" s="140">
        <v>76.6220787207872</v>
      </c>
      <c r="O32" s="140">
        <v>1.1033143928764417</v>
      </c>
      <c r="P32" s="148">
        <v>12979</v>
      </c>
      <c r="Q32" s="4"/>
      <c r="R32" s="41">
        <v>76.9931239546552</v>
      </c>
      <c r="S32" s="8">
        <v>2.0181863275025123</v>
      </c>
      <c r="T32" s="22">
        <v>5455</v>
      </c>
      <c r="U32" s="4"/>
      <c r="V32" s="155">
        <v>76.7151872748744</v>
      </c>
      <c r="W32" s="154">
        <v>0.9962590195031993</v>
      </c>
      <c r="X32" s="151">
        <v>10237</v>
      </c>
      <c r="Y32" s="4"/>
      <c r="Z32" s="41">
        <v>77.3806860109593</v>
      </c>
      <c r="AA32" s="8">
        <v>0.9233399647070826</v>
      </c>
      <c r="AB32" s="22">
        <v>12617</v>
      </c>
    </row>
    <row r="33" spans="1:28" ht="12.75">
      <c r="A33" s="4" t="s">
        <v>49</v>
      </c>
      <c r="B33" s="111">
        <v>69.9060693641618</v>
      </c>
      <c r="C33" s="111">
        <v>1.8800261453977285</v>
      </c>
      <c r="D33" s="146">
        <v>4047</v>
      </c>
      <c r="E33" s="21"/>
      <c r="F33" s="140">
        <v>68.0922431865828</v>
      </c>
      <c r="G33" s="140">
        <v>2.2851466450465736</v>
      </c>
      <c r="H33" s="148">
        <v>2829</v>
      </c>
      <c r="I33" s="4"/>
      <c r="J33" s="111">
        <v>71.1523283346487</v>
      </c>
      <c r="K33" s="111">
        <v>2.158436186567016</v>
      </c>
      <c r="L33" s="146">
        <v>2880</v>
      </c>
      <c r="M33" s="4"/>
      <c r="N33" s="140">
        <v>67.438596491228</v>
      </c>
      <c r="O33" s="140">
        <v>3.214318809969768</v>
      </c>
      <c r="P33" s="148">
        <v>1451</v>
      </c>
      <c r="Q33" s="4"/>
      <c r="R33" s="41">
        <v>65.8156028368794</v>
      </c>
      <c r="S33" s="8">
        <v>6.984061959672843</v>
      </c>
      <c r="T33" s="22">
        <v>630</v>
      </c>
      <c r="U33" s="4"/>
      <c r="V33" s="163">
        <v>65.38830602114544</v>
      </c>
      <c r="W33" s="164">
        <v>3.290435573285137</v>
      </c>
      <c r="X33" s="165">
        <v>1154</v>
      </c>
      <c r="Y33" s="4"/>
      <c r="Z33" s="41">
        <v>66.89437434497364</v>
      </c>
      <c r="AA33" s="8">
        <v>3.0045184567044636</v>
      </c>
      <c r="AB33" s="22">
        <v>1457</v>
      </c>
    </row>
    <row r="34" spans="1:26" ht="12.75">
      <c r="A34" s="4"/>
      <c r="B34" s="79"/>
      <c r="C34" s="111"/>
      <c r="D34" s="21"/>
      <c r="E34" s="21"/>
      <c r="F34" s="140"/>
      <c r="G34" s="140"/>
      <c r="H34" s="98"/>
      <c r="I34" s="4"/>
      <c r="J34" s="79"/>
      <c r="K34" s="111"/>
      <c r="L34" s="21"/>
      <c r="M34" s="4"/>
      <c r="N34" s="135"/>
      <c r="O34" s="140"/>
      <c r="P34" s="98"/>
      <c r="Q34" s="4"/>
      <c r="R34" s="41"/>
      <c r="S34" s="8"/>
      <c r="T34" s="22"/>
      <c r="U34" s="4"/>
      <c r="V34" s="155"/>
      <c r="W34" s="154"/>
      <c r="X34" s="151"/>
      <c r="Y34" s="4"/>
      <c r="Z34" s="41"/>
    </row>
    <row r="35" spans="1:28" ht="12.75">
      <c r="A35" s="13" t="s">
        <v>10</v>
      </c>
      <c r="B35" s="116"/>
      <c r="C35" s="121"/>
      <c r="D35" s="21"/>
      <c r="E35" s="21"/>
      <c r="F35" s="149"/>
      <c r="G35" s="149"/>
      <c r="H35" s="98"/>
      <c r="I35" s="5"/>
      <c r="J35" s="116"/>
      <c r="K35" s="121"/>
      <c r="L35" s="21"/>
      <c r="M35" s="5"/>
      <c r="N35" s="137"/>
      <c r="O35" s="149"/>
      <c r="P35" s="98"/>
      <c r="Q35" s="5"/>
      <c r="R35" s="41"/>
      <c r="S35" s="8"/>
      <c r="T35" s="22"/>
      <c r="U35" s="5"/>
      <c r="V35" s="155"/>
      <c r="W35" s="154"/>
      <c r="X35" s="151"/>
      <c r="Y35" s="5"/>
      <c r="Z35" s="41"/>
      <c r="AB35" s="22"/>
    </row>
    <row r="36" spans="1:28" ht="12.75">
      <c r="A36" s="4" t="s">
        <v>50</v>
      </c>
      <c r="B36" s="111">
        <v>77.8898696931483</v>
      </c>
      <c r="C36" s="111">
        <v>1.6511561528440453</v>
      </c>
      <c r="D36" s="146">
        <v>4295</v>
      </c>
      <c r="E36" s="21"/>
      <c r="F36" s="140">
        <v>78.247096092925</v>
      </c>
      <c r="G36" s="140">
        <v>1.4813451640827253</v>
      </c>
      <c r="H36" s="148">
        <v>5274</v>
      </c>
      <c r="I36" s="4"/>
      <c r="J36" s="111">
        <v>79.1620900674721</v>
      </c>
      <c r="K36" s="111">
        <v>1.352819489204542</v>
      </c>
      <c r="L36" s="146">
        <v>5892</v>
      </c>
      <c r="M36" s="4"/>
      <c r="N36" s="140">
        <v>77.3692810457516</v>
      </c>
      <c r="O36" s="140">
        <v>1.98450915803582</v>
      </c>
      <c r="P36" s="148">
        <v>3391</v>
      </c>
      <c r="Q36" s="4"/>
      <c r="R36" s="41">
        <v>80.0127307447485</v>
      </c>
      <c r="S36" s="8">
        <v>3.827569533870644</v>
      </c>
      <c r="T36" s="22">
        <v>1412</v>
      </c>
      <c r="U36" s="4"/>
      <c r="V36" s="155">
        <v>77.83078684403695</v>
      </c>
      <c r="W36" s="154">
        <v>1.7612093091275867</v>
      </c>
      <c r="X36" s="151">
        <v>2930</v>
      </c>
      <c r="Y36" s="4"/>
      <c r="Z36" s="41">
        <v>77.77771498515882</v>
      </c>
      <c r="AA36" s="8">
        <v>1.6392891795337192</v>
      </c>
      <c r="AB36" s="22">
        <v>3619</v>
      </c>
    </row>
    <row r="37" spans="1:28" ht="12.75">
      <c r="A37" s="4" t="s">
        <v>51</v>
      </c>
      <c r="B37" s="111">
        <v>76.3386200352446</v>
      </c>
      <c r="C37" s="111">
        <v>0.9010212238172031</v>
      </c>
      <c r="D37" s="146">
        <v>15128</v>
      </c>
      <c r="E37" s="21"/>
      <c r="F37" s="140">
        <v>75.8424212719029</v>
      </c>
      <c r="G37" s="140">
        <v>0.8640786660226212</v>
      </c>
      <c r="H37" s="148">
        <v>16685</v>
      </c>
      <c r="I37" s="4"/>
      <c r="J37" s="111">
        <v>76.4822595704948</v>
      </c>
      <c r="K37" s="111">
        <v>0.8202432202084253</v>
      </c>
      <c r="L37" s="146">
        <v>17476</v>
      </c>
      <c r="M37" s="4"/>
      <c r="N37" s="140">
        <v>75.8703606900156</v>
      </c>
      <c r="O37" s="140">
        <v>1.1884604465323747</v>
      </c>
      <c r="P37" s="148">
        <v>9886</v>
      </c>
      <c r="Q37" s="4"/>
      <c r="R37" s="41">
        <v>75.2445447705041</v>
      </c>
      <c r="S37" s="8">
        <v>2.4017339105811857</v>
      </c>
      <c r="T37" s="22">
        <v>4177</v>
      </c>
      <c r="U37" s="4"/>
      <c r="V37" s="155">
        <v>75.33592658822563</v>
      </c>
      <c r="W37" s="154">
        <v>1.1417348820451423</v>
      </c>
      <c r="X37" s="151">
        <v>7508</v>
      </c>
      <c r="Y37" s="4"/>
      <c r="Z37" s="41">
        <v>76.3359409414685</v>
      </c>
      <c r="AA37" s="8">
        <v>1.0479700170580628</v>
      </c>
      <c r="AB37" s="22">
        <v>9255</v>
      </c>
    </row>
    <row r="38" spans="1:28" ht="12.75">
      <c r="A38" s="4" t="s">
        <v>52</v>
      </c>
      <c r="B38" s="111">
        <v>67.7126341866226</v>
      </c>
      <c r="C38" s="111">
        <v>3.0152676955096496</v>
      </c>
      <c r="D38" s="146">
        <v>1635</v>
      </c>
      <c r="E38" s="21"/>
      <c r="F38" s="140">
        <v>65.0602409638554</v>
      </c>
      <c r="G38" s="140">
        <v>3.1197955124964487</v>
      </c>
      <c r="H38" s="148">
        <v>1588</v>
      </c>
      <c r="I38" s="4"/>
      <c r="J38" s="111">
        <v>66.092715231788</v>
      </c>
      <c r="K38" s="111">
        <v>2.9337901218762887</v>
      </c>
      <c r="L38" s="146">
        <v>1702</v>
      </c>
      <c r="M38" s="4"/>
      <c r="N38" s="140">
        <v>63.7630662020905</v>
      </c>
      <c r="O38" s="140">
        <v>4.580408593833507</v>
      </c>
      <c r="P38" s="148">
        <v>840</v>
      </c>
      <c r="Q38" s="4"/>
      <c r="R38" s="41">
        <v>59.1259640102827</v>
      </c>
      <c r="S38" s="8">
        <v>9.254449847973156</v>
      </c>
      <c r="T38" s="22">
        <v>365</v>
      </c>
      <c r="U38" s="4"/>
      <c r="V38" s="163">
        <v>61.415298607440015</v>
      </c>
      <c r="W38" s="164">
        <v>4.32266477287202</v>
      </c>
      <c r="X38" s="165">
        <v>668</v>
      </c>
      <c r="Y38" s="4"/>
      <c r="Z38" s="41">
        <v>63.82086878998554</v>
      </c>
      <c r="AA38" s="8">
        <v>3.9374615930986323</v>
      </c>
      <c r="AB38" s="22">
        <v>838</v>
      </c>
    </row>
    <row r="39" spans="1:28" ht="12.75">
      <c r="A39" s="4"/>
      <c r="B39" s="79"/>
      <c r="C39" s="111"/>
      <c r="D39" s="21"/>
      <c r="E39" s="21"/>
      <c r="F39" s="140"/>
      <c r="G39" s="140"/>
      <c r="H39" s="98"/>
      <c r="I39" s="4"/>
      <c r="J39" s="79"/>
      <c r="K39" s="111"/>
      <c r="L39" s="21"/>
      <c r="M39" s="4"/>
      <c r="N39" s="135"/>
      <c r="O39" s="140"/>
      <c r="P39" s="98"/>
      <c r="Q39" s="4"/>
      <c r="R39" s="41"/>
      <c r="S39" s="8"/>
      <c r="T39" s="22"/>
      <c r="U39" s="4"/>
      <c r="V39" s="155"/>
      <c r="W39" s="154"/>
      <c r="X39" s="151"/>
      <c r="Y39" s="4"/>
      <c r="Z39" s="41"/>
      <c r="AA39" s="8"/>
      <c r="AB39" s="22"/>
    </row>
    <row r="40" spans="1:28" ht="25.5">
      <c r="A40" s="13" t="s">
        <v>53</v>
      </c>
      <c r="B40" s="116"/>
      <c r="C40" s="121"/>
      <c r="D40" s="21"/>
      <c r="E40" s="21"/>
      <c r="F40" s="149"/>
      <c r="G40" s="149"/>
      <c r="H40" s="98"/>
      <c r="I40" s="5"/>
      <c r="J40" s="116"/>
      <c r="K40" s="121"/>
      <c r="L40" s="21"/>
      <c r="M40" s="5"/>
      <c r="N40" s="137"/>
      <c r="O40" s="149"/>
      <c r="P40" s="98"/>
      <c r="Q40" s="5"/>
      <c r="R40" s="41"/>
      <c r="S40" s="8"/>
      <c r="T40" s="22"/>
      <c r="U40" s="5"/>
      <c r="V40" s="155"/>
      <c r="W40" s="154"/>
      <c r="X40" s="151"/>
      <c r="Y40" s="5"/>
      <c r="AA40" s="8"/>
      <c r="AB40" s="22"/>
    </row>
    <row r="41" spans="1:28" ht="12.75">
      <c r="A41" s="4" t="s">
        <v>55</v>
      </c>
      <c r="B41" s="111">
        <v>78.9584693416361</v>
      </c>
      <c r="C41" s="111">
        <v>0.7679858392469114</v>
      </c>
      <c r="D41" s="146">
        <v>19153</v>
      </c>
      <c r="E41" s="21"/>
      <c r="F41" s="140">
        <v>78.4617174773097</v>
      </c>
      <c r="G41" s="140">
        <v>0.8356143550495929</v>
      </c>
      <c r="H41" s="148">
        <v>16456</v>
      </c>
      <c r="I41" s="4"/>
      <c r="J41" s="111">
        <v>79.488422186322</v>
      </c>
      <c r="K41" s="111">
        <v>0.7806466490596904</v>
      </c>
      <c r="L41" s="146">
        <v>17489</v>
      </c>
      <c r="M41" s="4"/>
      <c r="N41" s="140">
        <v>78.2324687800192</v>
      </c>
      <c r="O41" s="140">
        <v>0.970897417452548</v>
      </c>
      <c r="P41" s="148">
        <v>9902</v>
      </c>
      <c r="Q41" s="4"/>
      <c r="R41" s="41">
        <v>78.2803403493058</v>
      </c>
      <c r="S41" s="8">
        <v>2.2666208242231107</v>
      </c>
      <c r="T41" s="22">
        <v>4234</v>
      </c>
      <c r="U41" s="4"/>
      <c r="V41" s="155">
        <v>77.96698159638925</v>
      </c>
      <c r="W41" s="154">
        <v>1.144857069991545</v>
      </c>
      <c r="X41" s="151">
        <v>7681</v>
      </c>
      <c r="Y41" s="4"/>
      <c r="Z41" s="41">
        <v>78.85477870483041</v>
      </c>
      <c r="AA41" s="8">
        <v>1.0769008157041071</v>
      </c>
      <c r="AB41" s="22">
        <v>9532</v>
      </c>
    </row>
    <row r="42" spans="1:28" ht="12.75">
      <c r="A42" s="4" t="s">
        <v>54</v>
      </c>
      <c r="B42" s="111">
        <v>69.7519437245464</v>
      </c>
      <c r="C42" s="111">
        <v>1.2693106070101763</v>
      </c>
      <c r="D42" s="146">
        <v>8904</v>
      </c>
      <c r="E42" s="21"/>
      <c r="F42" s="140">
        <v>69.5897139555042</v>
      </c>
      <c r="G42" s="140">
        <v>1.371109503177081</v>
      </c>
      <c r="H42" s="148">
        <v>7654</v>
      </c>
      <c r="I42" s="4"/>
      <c r="J42" s="111">
        <v>69.5805677164242</v>
      </c>
      <c r="K42" s="111">
        <v>1.3024661455282356</v>
      </c>
      <c r="L42" s="146">
        <v>8156</v>
      </c>
      <c r="M42" s="4"/>
      <c r="N42" s="140">
        <v>69.2135390741662</v>
      </c>
      <c r="O42" s="140">
        <v>1.8179982856491463</v>
      </c>
      <c r="P42" s="148">
        <v>4520</v>
      </c>
      <c r="Q42" s="4"/>
      <c r="R42" s="41">
        <v>68.5731857318573</v>
      </c>
      <c r="S42" s="8">
        <v>2.6772762911220624</v>
      </c>
      <c r="T42" s="22">
        <v>1855</v>
      </c>
      <c r="U42" s="4"/>
      <c r="V42" s="155">
        <v>69.11462337825209</v>
      </c>
      <c r="W42" s="154">
        <v>1.6418126179461154</v>
      </c>
      <c r="X42" s="151">
        <v>3706</v>
      </c>
      <c r="Y42" s="4"/>
      <c r="Z42" s="41">
        <v>69.70857563890921</v>
      </c>
      <c r="AA42" s="8">
        <v>1.487542196715438</v>
      </c>
      <c r="AB42" s="22">
        <v>4527</v>
      </c>
    </row>
    <row r="43" spans="4:28" ht="12.75">
      <c r="D43" s="131"/>
      <c r="E43" s="31"/>
      <c r="F43" s="150"/>
      <c r="G43" s="150"/>
      <c r="H43" s="151"/>
      <c r="L43" s="131"/>
      <c r="N43" s="150"/>
      <c r="O43" s="150"/>
      <c r="P43" s="152"/>
      <c r="R43" s="8"/>
      <c r="S43" s="8"/>
      <c r="T43" s="22"/>
      <c r="V43" s="154"/>
      <c r="W43" s="154"/>
      <c r="X43" s="151"/>
      <c r="Z43" s="8"/>
      <c r="AA43" s="8"/>
      <c r="AB43" s="22"/>
    </row>
    <row r="44" spans="1:28" ht="12.75">
      <c r="A44" s="12" t="s">
        <v>33</v>
      </c>
      <c r="B44" s="113">
        <v>76.28582050819855</v>
      </c>
      <c r="C44" s="117">
        <v>0.6888746083877777</v>
      </c>
      <c r="D44" s="21">
        <v>28117</v>
      </c>
      <c r="E44" s="21"/>
      <c r="F44" s="99">
        <v>75.94921222053017</v>
      </c>
      <c r="G44" s="96">
        <v>0.7167795769651093</v>
      </c>
      <c r="H44" s="98">
        <v>24174</v>
      </c>
      <c r="I44" s="12"/>
      <c r="J44" s="113">
        <v>76.77752757612737</v>
      </c>
      <c r="K44" s="117">
        <v>0.6731646831632361</v>
      </c>
      <c r="L44" s="21">
        <v>25720</v>
      </c>
      <c r="M44" s="12"/>
      <c r="N44" s="96">
        <v>75.71444047188149</v>
      </c>
      <c r="O44" s="96">
        <v>0.9851060475374922</v>
      </c>
      <c r="P44" s="147">
        <v>14452</v>
      </c>
      <c r="Q44" s="12"/>
      <c r="R44" s="108">
        <v>75.70914481586027</v>
      </c>
      <c r="S44" s="11">
        <v>2</v>
      </c>
      <c r="T44" s="131">
        <v>6097</v>
      </c>
      <c r="U44" s="12"/>
      <c r="V44" s="155">
        <v>75.47847330011862</v>
      </c>
      <c r="W44" s="154">
        <v>0.9240665258455323</v>
      </c>
      <c r="X44" s="151">
        <v>11417</v>
      </c>
      <c r="Y44" s="12"/>
      <c r="Z44" s="84">
        <v>76.2408040371073</v>
      </c>
      <c r="AA44" s="41">
        <v>0.8501531446781527</v>
      </c>
      <c r="AB44" s="51">
        <v>14102</v>
      </c>
    </row>
    <row r="45" spans="1:28" s="10" customFormat="1" ht="12.75">
      <c r="A45" s="15"/>
      <c r="B45" s="114"/>
      <c r="C45" s="118"/>
      <c r="D45" s="45"/>
      <c r="E45" s="45"/>
      <c r="F45" s="103"/>
      <c r="G45" s="104"/>
      <c r="H45" s="105"/>
      <c r="I45" s="15"/>
      <c r="J45" s="114"/>
      <c r="K45" s="118"/>
      <c r="L45" s="45"/>
      <c r="M45" s="15"/>
      <c r="N45" s="143"/>
      <c r="O45" s="104"/>
      <c r="P45" s="153"/>
      <c r="Q45" s="15"/>
      <c r="R45" s="47"/>
      <c r="S45" s="16"/>
      <c r="T45" s="133"/>
      <c r="U45" s="15"/>
      <c r="V45" s="162"/>
      <c r="W45" s="156"/>
      <c r="X45" s="161"/>
      <c r="Y45" s="15"/>
      <c r="Z45" s="47"/>
      <c r="AA45" s="16"/>
      <c r="AB45" s="133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76" t="s">
        <v>66</v>
      </c>
      <c r="B92" s="57"/>
      <c r="C92" s="57"/>
      <c r="D92" s="58"/>
      <c r="E92" s="43"/>
      <c r="F92" s="57"/>
    </row>
    <row r="93" spans="1:24" s="43" customFormat="1" ht="12.75">
      <c r="A93" s="19" t="s">
        <v>68</v>
      </c>
      <c r="B93" s="144"/>
      <c r="C93" s="144"/>
      <c r="D93" s="72"/>
      <c r="E93" s="76"/>
      <c r="F93" s="144"/>
      <c r="G93" s="57"/>
      <c r="H93" s="58"/>
      <c r="J93" s="57"/>
      <c r="K93" s="57"/>
      <c r="L93" s="58"/>
      <c r="N93" s="57"/>
      <c r="O93" s="57"/>
      <c r="P93" s="58"/>
      <c r="R93" s="57"/>
      <c r="S93" s="57"/>
      <c r="T93" s="58"/>
      <c r="V93" s="57"/>
      <c r="W93" s="57"/>
      <c r="X93" s="58"/>
    </row>
  </sheetData>
  <sheetProtection/>
  <mergeCells count="7">
    <mergeCell ref="Z4:AB4"/>
    <mergeCell ref="V4:X4"/>
    <mergeCell ref="B4:D4"/>
    <mergeCell ref="R4:T4"/>
    <mergeCell ref="N4:P4"/>
    <mergeCell ref="J4:L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>
    <oddHeader>&amp;C&amp;"Calibri,Bold"&amp;KFF0000RESTRICTED UNTIL 9.30AM 31-JUN-2011 -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BARKER LUELLA</cp:lastModifiedBy>
  <cp:lastPrinted>2011-03-22T11:35:44Z</cp:lastPrinted>
  <dcterms:created xsi:type="dcterms:W3CDTF">2010-06-28T11:01:44Z</dcterms:created>
  <dcterms:modified xsi:type="dcterms:W3CDTF">2011-07-05T15:44:53Z</dcterms:modified>
  <cp:category/>
  <cp:version/>
  <cp:contentType/>
  <cp:contentStatus/>
</cp:coreProperties>
</file>